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<sst xmlns="http://schemas.openxmlformats.org/spreadsheetml/2006/main" count="97" uniqueCount="82">
  <si>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</si>
  <si>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</si>
  <si>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</si>
  <si>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</si>
  <si>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</si>
  <si>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</si>
  <si>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</si>
  <si>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</si>
  <si>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</si>
  <si>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</si>
  <si>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</si>
  <si>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</si>
  <si>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</si>
  <si>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</si>
  <si>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</si>
  <si>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</si>
  <si>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</si>
  <si>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</si>
  <si>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</si>
  <si>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</si>
  <si>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</si>
  <si>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</si>
  <si>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</si>
  <si>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</si>
  <si>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</si>
  <si>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</si>
  <si>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</si>
  <si>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</si>
  <si>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</si>
  <si>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</si>
  <si>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</si>
  <si>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</si>
  <si>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</si>
  <si>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</si>
  <si>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</si>
  <si>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</si>
  <si>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</si>
  <si>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</si>
  <si>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</si>
  <si>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</si>
  <si>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</si>
  <si>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</si>
  <si>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</si>
  <si>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</si>
  <si>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</si>
  <si>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</si>
  <si>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</si>
  <si>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</si>
  <si>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</si>
  <si>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</si>
  <si>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</si>
  <si>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</si>
  <si>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</si>
  <si>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</si>
  <si>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</si>
  <si>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</si>
  <si>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</si>
  <si>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</si>
  <si>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</si>
  <si>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</si>
  <si>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</si>
  <si>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</si>
  <si>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</si>
  <si>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</si>
  <si>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</si>
  <si>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</si>
  <si>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</si>
  <si>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</si>
  <si>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</si>
  <si>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</si>
  <si>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</si>
  <si>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</si>
  <si>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</si>
  <si>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24hrs</t>
  </si>
  <si>
    <t>MHA</t>
  </si>
  <si>
    <t>MHA 1826</t>
  </si>
  <si>
    <t>0vercast, rain</t>
  </si>
  <si>
    <t>08.23am</t>
  </si>
  <si>
    <t>wet maple horizontal 2-3-4-5</t>
  </si>
  <si>
    <t>chimney bleed open</t>
  </si>
  <si>
    <t>maple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</si>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</sst>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S44" sqref="S4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30.82612903225807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43152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44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187</v>
      </c>
      <c r="H8" s="21" t="s">
        <v>7</v>
      </c>
      <c r="I8" s="94" t="s">
        <v>76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217.9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15.25</v>
      </c>
      <c r="D12" s="20"/>
      <c r="E12" s="62">
        <v>217.9</v>
      </c>
      <c r="F12" s="67">
        <v>15.25</v>
      </c>
      <c r="G12" s="79">
        <v>738.9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7.3889999999999997E-2</v>
      </c>
      <c r="D13" s="20"/>
      <c r="E13" s="68"/>
      <c r="F13" s="69"/>
      <c r="G13" s="69" t="s">
        <v>81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0.88253948376499813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3.6991150442477885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12.996303030303029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11.396056000000002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1.8375719915105995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0.64132216232789618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9.5424264251903708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7.869999999999977E-2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97.521105846161504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79.061517574809628</v>
      </c>
      <c r="D23" s="20"/>
      <c r="E23" s="65">
        <v>1</v>
      </c>
      <c r="F23" s="67">
        <v>7.8</v>
      </c>
      <c r="G23" s="67">
        <v>31.6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246.48000000000002</v>
      </c>
    </row>
    <row r="24" spans="1:15">
      <c r="A24" s="28" t="s">
        <v>46</v>
      </c>
      <c r="B24" s="29"/>
      <c r="C24" s="30">
        <f>(Catch/RunLength)*3.04*(DilutionFactor)/(0.4*StackTempFactor)</f>
        <v>1.6713244230363353</v>
      </c>
      <c r="D24" s="20"/>
      <c r="E24" s="65">
        <v>2</v>
      </c>
      <c r="F24" s="67">
        <v>7.7</v>
      </c>
      <c r="G24" s="67">
        <v>34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261.8</v>
      </c>
    </row>
    <row r="25" spans="1:15">
      <c r="A25" s="31" t="s">
        <v>47</v>
      </c>
      <c r="B25" s="32"/>
      <c r="C25" s="33">
        <f>59.3*AvCO*DilutionFactor</f>
        <v>16.208327309734518</v>
      </c>
      <c r="D25" s="20"/>
      <c r="E25" s="65">
        <v>3</v>
      </c>
      <c r="F25" s="67">
        <v>6.5</v>
      </c>
      <c r="G25" s="67">
        <v>33.299999999999997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216.45</v>
      </c>
    </row>
    <row r="26" spans="1:15">
      <c r="A26" s="34" t="s">
        <v>50</v>
      </c>
      <c r="B26" s="35"/>
      <c r="C26" s="36">
        <f>HTransEffic*CombustEffic/100</f>
        <v>77.101666237711683</v>
      </c>
      <c r="E26" s="65">
        <v>4</v>
      </c>
      <c r="F26" s="67">
        <v>6.3</v>
      </c>
      <c r="G26" s="67">
        <v>30.5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192.15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4.7</v>
      </c>
      <c r="G27" s="67">
        <v>35.200000000000003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165.44000000000003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4.3</v>
      </c>
      <c r="G28" s="67">
        <v>30.1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129.43</v>
      </c>
    </row>
    <row r="29" spans="1:15">
      <c r="A29" s="11">
        <v>1</v>
      </c>
      <c r="B29" s="25">
        <v>1.026</v>
      </c>
      <c r="C29" s="25">
        <v>1.0831</v>
      </c>
      <c r="D29" s="4">
        <f t="shared" ref="D29:D34" si="1">IF(FiltDirty-FiltClean&gt;0,FiltDirty-FiltClean,0)</f>
        <v>5.7099999999999929E-2</v>
      </c>
      <c r="E29" s="65">
        <v>7</v>
      </c>
      <c r="F29" s="67">
        <v>4.3</v>
      </c>
      <c r="G29" s="67">
        <v>26.9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115.66999999999999</v>
      </c>
    </row>
    <row r="30" spans="1:15">
      <c r="A30" s="11">
        <v>2</v>
      </c>
      <c r="B30" s="25">
        <v>1.0099</v>
      </c>
      <c r="C30" s="25">
        <v>1.01</v>
      </c>
      <c r="D30" s="4">
        <f t="shared" si="1"/>
        <v>9.9999999999988987E-5</v>
      </c>
      <c r="E30" s="65">
        <v>8</v>
      </c>
      <c r="F30" s="67">
        <v>4</v>
      </c>
      <c r="G30" s="67">
        <v>32.6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130.4</v>
      </c>
    </row>
    <row r="31" spans="1:15">
      <c r="A31" s="11">
        <v>3</v>
      </c>
      <c r="B31" s="25">
        <v>1.0318000000000001</v>
      </c>
      <c r="C31" s="25">
        <v>1.0527</v>
      </c>
      <c r="D31" s="4">
        <f t="shared" si="1"/>
        <v>2.0899999999999919E-2</v>
      </c>
      <c r="E31" s="65">
        <v>9</v>
      </c>
      <c r="F31" s="67">
        <v>3.6</v>
      </c>
      <c r="G31" s="67">
        <v>27.5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99</v>
      </c>
    </row>
    <row r="32" spans="1:15">
      <c r="A32" s="11">
        <v>4</v>
      </c>
      <c r="B32" s="25">
        <v>1.0366</v>
      </c>
      <c r="C32" s="25">
        <v>1.0367999999999999</v>
      </c>
      <c r="D32" s="4">
        <f t="shared" si="1"/>
        <v>1.9999999999997797E-4</v>
      </c>
      <c r="E32" s="65">
        <v>10</v>
      </c>
      <c r="F32" s="67">
        <v>2.2999999999999998</v>
      </c>
      <c r="G32" s="67">
        <v>30.6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70.38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2.2000000000000002</v>
      </c>
      <c r="G33" s="67">
        <v>26.6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58.52000000000001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>
        <v>31.6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69.52000000000001</v>
      </c>
    </row>
    <row r="35" spans="1:15">
      <c r="A35" s="12" t="s">
        <v>26</v>
      </c>
      <c r="B35" s="25">
        <v>1.0174000000000001</v>
      </c>
      <c r="C35" s="25">
        <v>1.0172000000000001</v>
      </c>
      <c r="D35" s="4"/>
      <c r="E35" s="65">
        <v>13</v>
      </c>
      <c r="F35" s="67">
        <v>2.1</v>
      </c>
      <c r="G35" s="67">
        <v>31.8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66.78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2</v>
      </c>
      <c r="G36" s="67">
        <v>29.1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58.2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3.9999999999995595E-4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7.869999999999977E-2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2018-02-22T15:19:52Z</dcterms:modified>
</cp:coreProperties>
</file>