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<sst xmlns="http://schemas.openxmlformats.org/spreadsheetml/2006/main" count="99" uniqueCount="84">
  <si>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</si>
  <si>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</si>
  <si>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</si>
  <si>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</si>
  <si>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</si>
  <si>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</si>
  <si>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</si>
  <si>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</si>
  <si>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</si>
  <si>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</si>
  <si>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</si>
  <si>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</si>
  <si>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</si>
  <si>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</si>
  <si>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</si>
  <si>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</si>
  <si>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</si>
  <si>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</si>
  <si>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</si>
  <si>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</si>
  <si>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</si>
  <si>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</si>
  <si>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</si>
  <si>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</si>
  <si>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</si>
  <si>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</si>
  <si>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</si>
  <si>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</si>
  <si>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</si>
  <si>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</si>
  <si>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</si>
  <si>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</si>
  <si>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</si>
  <si>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</si>
  <si>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</si>
  <si>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</si>
  <si>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</si>
  <si>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</si>
  <si>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</si>
  <si>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</si>
  <si>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</si>
  <si>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</si>
  <si>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</si>
  <si>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</si>
  <si>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</si>
  <si>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</si>
  <si>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</si>
  <si>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</si>
  <si>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</si>
  <si>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</si>
  <si>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</si>
  <si>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</si>
  <si>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</si>
  <si>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</si>
  <si>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</si>
  <si>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</si>
  <si>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</si>
  <si>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</si>
  <si>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</si>
  <si>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</si>
  <si>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</si>
  <si>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</si>
  <si>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</si>
  <si>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</si>
  <si>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</si>
  <si>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</si>
  <si>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</si>
  <si>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</si>
  <si>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</si>
  <si>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</si>
  <si>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</si>
  <si>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</si>
  <si>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oak</t>
  </si>
  <si>
    <t>wood</t>
  </si>
  <si>
    <t>24hrs</t>
  </si>
  <si>
    <t>MHA</t>
  </si>
  <si>
    <t>overcast, still</t>
  </si>
  <si>
    <t>MHA 1818</t>
  </si>
  <si>
    <t>08.25am</t>
  </si>
  <si>
    <t>oak horizontal 2-3-4</t>
  </si>
  <si>
    <t>58.5 lbs ASTM spec</t>
  </si>
  <si>
    <t>double downdraft</t>
  </si>
  <si>
    <t>chimney bleed open</t>
  </si>
  <si>
    <t>rough estimate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</si>
</sst>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="125" zoomScaleNormal="125" workbookViewId="0">
      <selection activeCell="R31" sqref="R31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77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20.312066115702489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60.499999999999986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43140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9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>
        <v>8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175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6.4999999999999982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244.23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16.03</v>
      </c>
      <c r="D12" s="20"/>
      <c r="E12" s="62">
        <v>244.23</v>
      </c>
      <c r="F12" s="67">
        <v>16.03</v>
      </c>
      <c r="G12" s="79">
        <v>907.78</v>
      </c>
      <c r="H12" s="60"/>
      <c r="I12" s="87" t="s">
        <v>78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9.0777999999999998E-2</v>
      </c>
      <c r="D13" s="20"/>
      <c r="E13" s="68"/>
      <c r="F13" s="69"/>
      <c r="G13" s="69" t="s">
        <v>83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0.86588397122054372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4.291581108829571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14.609454545454538</v>
      </c>
      <c r="D16" s="20"/>
      <c r="E16" s="1" t="s">
        <v>10</v>
      </c>
      <c r="G16" s="77" t="s">
        <v>73</v>
      </c>
      <c r="H16" s="71" t="s">
        <v>79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11.5182272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2.6191404807196421</v>
      </c>
      <c r="D18" s="20"/>
      <c r="E18" s="2" t="s">
        <v>11</v>
      </c>
      <c r="F18" s="2"/>
      <c r="G18" s="85">
        <v>2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0.49625246327306155</v>
      </c>
      <c r="D19" s="20"/>
      <c r="E19" s="1" t="s">
        <v>12</v>
      </c>
      <c r="G19" s="78"/>
      <c r="H19" s="57" t="s">
        <v>82</v>
      </c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13.041665870779816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5.1499999999999879E-2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96.884607056007297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75.440106929220192</v>
      </c>
      <c r="D23" s="20"/>
      <c r="E23" s="65">
        <v>1</v>
      </c>
      <c r="F23" s="67">
        <v>12.2</v>
      </c>
      <c r="G23" s="67">
        <v>23.3</v>
      </c>
      <c r="H23" s="79">
        <v>16</v>
      </c>
      <c r="I23" s="79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284.26</v>
      </c>
    </row>
    <row r="24" spans="1:15">
      <c r="A24" s="28" t="s">
        <v>46</v>
      </c>
      <c r="B24" s="29"/>
      <c r="C24" s="30">
        <f>(Catch/RunLength)*3.04*(DilutionFactor)/(0.4*StackTempFactor)</f>
        <v>1.2932639951964635</v>
      </c>
      <c r="D24" s="20"/>
      <c r="E24" s="65">
        <v>2</v>
      </c>
      <c r="F24" s="67">
        <v>11.7</v>
      </c>
      <c r="G24" s="67">
        <v>21.4</v>
      </c>
      <c r="H24" s="79">
        <v>16</v>
      </c>
      <c r="I24" s="79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250.37999999999997</v>
      </c>
    </row>
    <row r="25" spans="1:15">
      <c r="A25" s="31" t="s">
        <v>47</v>
      </c>
      <c r="B25" s="32"/>
      <c r="C25" s="33">
        <f>59.3*AvCO*DilutionFactor</f>
        <v>23.102162188911713</v>
      </c>
      <c r="D25" s="20"/>
      <c r="E25" s="65">
        <v>3</v>
      </c>
      <c r="F25" s="67">
        <v>9.5</v>
      </c>
      <c r="G25" s="67">
        <v>19.100000000000001</v>
      </c>
      <c r="H25" s="79">
        <v>16</v>
      </c>
      <c r="I25" s="79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181.45000000000002</v>
      </c>
    </row>
    <row r="26" spans="1:15">
      <c r="A26" s="34" t="s">
        <v>50</v>
      </c>
      <c r="B26" s="35"/>
      <c r="C26" s="36">
        <f>HTransEffic*CombustEffic/100</f>
        <v>73.08985116100672</v>
      </c>
      <c r="E26" s="65">
        <v>4</v>
      </c>
      <c r="F26" s="67">
        <v>9</v>
      </c>
      <c r="G26" s="67">
        <v>17.3</v>
      </c>
      <c r="H26" s="79">
        <v>16</v>
      </c>
      <c r="I26" s="79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155.70000000000002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8.9</v>
      </c>
      <c r="G27" s="67">
        <v>22.3</v>
      </c>
      <c r="H27" s="79">
        <v>16</v>
      </c>
      <c r="I27" s="79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198.47000000000003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1.8</v>
      </c>
      <c r="G28" s="67">
        <v>18.399999999999999</v>
      </c>
      <c r="H28" s="79">
        <v>16</v>
      </c>
      <c r="I28" s="79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33.119999999999997</v>
      </c>
    </row>
    <row r="29" spans="1:15">
      <c r="A29" s="11">
        <v>1</v>
      </c>
      <c r="B29" s="25">
        <v>1.0122</v>
      </c>
      <c r="C29" s="25">
        <v>1.0617000000000001</v>
      </c>
      <c r="D29" s="4">
        <f t="shared" ref="D29:D34" si="1">IF(FiltDirty-FiltClean&gt;0,FiltDirty-FiltClean,0)</f>
        <v>4.9500000000000099E-2</v>
      </c>
      <c r="E29" s="65">
        <v>7</v>
      </c>
      <c r="F29" s="67">
        <v>1.8</v>
      </c>
      <c r="G29" s="67">
        <v>16.600000000000001</v>
      </c>
      <c r="H29" s="79">
        <v>16</v>
      </c>
      <c r="I29" s="79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29.880000000000003</v>
      </c>
    </row>
    <row r="30" spans="1:15">
      <c r="A30" s="11">
        <v>2</v>
      </c>
      <c r="B30" s="25">
        <v>1.0133000000000001</v>
      </c>
      <c r="C30" s="25">
        <v>1.0154000000000001</v>
      </c>
      <c r="D30" s="4">
        <f t="shared" si="1"/>
        <v>2.0999999999999908E-3</v>
      </c>
      <c r="E30" s="65">
        <v>8</v>
      </c>
      <c r="F30" s="67">
        <v>1.8</v>
      </c>
      <c r="G30" s="67">
        <v>19.399999999999999</v>
      </c>
      <c r="H30" s="79">
        <v>16</v>
      </c>
      <c r="I30" s="79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34.92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1.8</v>
      </c>
      <c r="G31" s="67">
        <v>16.5</v>
      </c>
      <c r="H31" s="79">
        <v>16</v>
      </c>
      <c r="I31" s="79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29.7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72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72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1.0170999999999999</v>
      </c>
      <c r="C35" s="25">
        <v>1.0172000000000001</v>
      </c>
      <c r="D35" s="4"/>
      <c r="E35" s="65">
        <v>13</v>
      </c>
      <c r="F35" s="67"/>
      <c r="G35" s="67"/>
      <c r="H35" s="79"/>
      <c r="I35" s="79"/>
      <c r="J35" s="62" t="s">
        <v>72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 t="s">
        <v>72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-1.0000000000021103E-4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5.1499999999999879E-2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58.499999999999986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2018-02-12T14:45:40Z</dcterms:modified>
</cp:coreProperties>
</file>