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<sst xmlns="http://schemas.openxmlformats.org/spreadsheetml/2006/main" count="97" uniqueCount="82">
  <si>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</si>
  <si>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</si>
  <si>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</si>
  <si>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</si>
  <si>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</si>
  <si>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</si>
  <si>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</si>
  <si>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</si>
  <si>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</si>
  <si>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</si>
  <si>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</si>
  <si>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</si>
  <si>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</si>
  <si>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</si>
  <si>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</si>
  <si>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</si>
  <si>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</si>
  <si>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</si>
  <si>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</si>
  <si>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</si>
  <si>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</si>
  <si>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</si>
  <si>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</si>
  <si>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</si>
  <si>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</si>
  <si>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</si>
  <si>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</si>
  <si>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</si>
  <si>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</si>
  <si>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</si>
  <si>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</si>
  <si>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</si>
  <si>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</si>
  <si>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</si>
  <si>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</si>
  <si>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</si>
  <si>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</si>
  <si>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</si>
  <si>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</si>
  <si>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</si>
  <si>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</si>
  <si>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</si>
  <si>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</si>
  <si>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</si>
  <si>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</si>
  <si>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</si>
  <si>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</si>
  <si>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</si>
  <si>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</si>
  <si>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</si>
  <si>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</si>
  <si>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</si>
  <si>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</si>
  <si>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</si>
  <si>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</si>
  <si>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</si>
  <si>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</si>
  <si>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</si>
  <si>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</si>
  <si>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</si>
  <si>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</si>
  <si>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</si>
  <si>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</si>
  <si>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</si>
  <si>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</si>
  <si>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</si>
  <si>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</si>
  <si>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</si>
  <si>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</si>
  <si>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</si>
  <si>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</si>
  <si>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</si>
  <si>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</si>
  <si>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oak</t>
  </si>
  <si>
    <t>wood</t>
  </si>
  <si>
    <t>24hrs</t>
  </si>
  <si>
    <t>MHA</t>
  </si>
  <si>
    <t>oak horizontal 2-3-4-5</t>
  </si>
  <si>
    <t>MHA1805</t>
  </si>
  <si>
    <t>overcast, light wind</t>
  </si>
  <si>
    <t>08.25am</t>
  </si>
  <si>
    <t>chimnet bleed open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</si>
</sst>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Normal="100" workbookViewId="0">
      <selection activeCell="G13" sqref="G13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78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21.877419354838715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61.999999999999993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76</v>
      </c>
      <c r="H6" s="17" t="s">
        <v>3</v>
      </c>
      <c r="I6" s="18"/>
      <c r="J6" s="61">
        <v>43119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75</v>
      </c>
      <c r="H7" s="14" t="s">
        <v>63</v>
      </c>
      <c r="I7" s="2"/>
      <c r="J7" s="60">
        <v>21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149</v>
      </c>
      <c r="H8" s="21" t="s">
        <v>7</v>
      </c>
      <c r="I8" s="94" t="s">
        <v>79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4.2857142857142856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380.82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14.55</v>
      </c>
      <c r="D12" s="20"/>
      <c r="E12" s="62">
        <v>380.82</v>
      </c>
      <c r="F12" s="67">
        <v>14.55</v>
      </c>
      <c r="G12" s="79">
        <v>304</v>
      </c>
      <c r="H12" s="60"/>
      <c r="I12" s="87" t="s">
        <v>80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3.04E-2</v>
      </c>
      <c r="D13" s="20"/>
      <c r="E13" s="68" t="s">
        <v>70</v>
      </c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0.79243827617100671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3.2913385826771662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14.677575757575752</v>
      </c>
      <c r="D16" s="20"/>
      <c r="E16" s="1" t="s">
        <v>10</v>
      </c>
      <c r="G16" s="77" t="s">
        <v>74</v>
      </c>
      <c r="H16" s="71" t="s">
        <v>77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12.1520048</v>
      </c>
      <c r="D17" s="20"/>
      <c r="E17" s="20"/>
      <c r="F17" s="20"/>
      <c r="G17" s="20"/>
      <c r="H17" s="74" t="s">
        <v>81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0.6726776561069403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0.27212900829157188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17.843264969785757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3.3700000000000063E-2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99.055193335601487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70.004730230214236</v>
      </c>
      <c r="D23" s="20"/>
      <c r="E23" s="65">
        <v>1</v>
      </c>
      <c r="F23" s="67">
        <v>7.2</v>
      </c>
      <c r="G23" s="67">
        <v>21.4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154.07999999999998</v>
      </c>
    </row>
    <row r="24" spans="1:15">
      <c r="A24" s="28" t="s">
        <v>46</v>
      </c>
      <c r="B24" s="29"/>
      <c r="C24" s="30">
        <f>(Catch/RunLength)*3.04*(DilutionFactor)/(0.4*StackTempFactor)</f>
        <v>0.70918468827500547</v>
      </c>
      <c r="D24" s="20"/>
      <c r="E24" s="65">
        <v>2</v>
      </c>
      <c r="F24" s="67">
        <v>7.2</v>
      </c>
      <c r="G24" s="67">
        <v>24.3</v>
      </c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174.96</v>
      </c>
    </row>
    <row r="25" spans="1:15">
      <c r="A25" s="31" t="s">
        <v>47</v>
      </c>
      <c r="B25" s="32"/>
      <c r="C25" s="33">
        <f>59.3*AvCO*DilutionFactor</f>
        <v>5.9333618897637805</v>
      </c>
      <c r="D25" s="20"/>
      <c r="E25" s="65">
        <v>3</v>
      </c>
      <c r="F25" s="67">
        <v>5.7</v>
      </c>
      <c r="G25" s="67">
        <v>22.5</v>
      </c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128.25</v>
      </c>
    </row>
    <row r="26" spans="1:15">
      <c r="A26" s="34" t="s">
        <v>50</v>
      </c>
      <c r="B26" s="35"/>
      <c r="C26" s="36">
        <f>HTransEffic*CombustEffic/100</f>
        <v>69.343320873604966</v>
      </c>
      <c r="E26" s="65">
        <v>4</v>
      </c>
      <c r="F26" s="67">
        <v>5.7</v>
      </c>
      <c r="G26" s="67">
        <v>21.4</v>
      </c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121.97999999999999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4.7</v>
      </c>
      <c r="G27" s="67">
        <v>21.7</v>
      </c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101.99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4.5999999999999996</v>
      </c>
      <c r="G28" s="67">
        <v>19.8</v>
      </c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91.08</v>
      </c>
    </row>
    <row r="29" spans="1:15">
      <c r="A29" s="11">
        <v>1</v>
      </c>
      <c r="B29" s="25">
        <v>1.0177</v>
      </c>
      <c r="C29" s="25">
        <v>1.0499000000000001</v>
      </c>
      <c r="D29" s="4">
        <f t="shared" ref="D29:D34" si="1">IF(FiltDirty-FiltClean&gt;0,FiltDirty-FiltClean,0)</f>
        <v>3.2200000000000006E-2</v>
      </c>
      <c r="E29" s="65">
        <v>7</v>
      </c>
      <c r="F29" s="67">
        <v>4.4000000000000004</v>
      </c>
      <c r="G29" s="67">
        <v>22.9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100.76</v>
      </c>
    </row>
    <row r="30" spans="1:15">
      <c r="A30" s="11">
        <v>2</v>
      </c>
      <c r="B30" s="25">
        <v>1.0109999999999999</v>
      </c>
      <c r="C30" s="25">
        <v>1.0124</v>
      </c>
      <c r="D30" s="4">
        <f t="shared" si="1"/>
        <v>1.4000000000000679E-3</v>
      </c>
      <c r="E30" s="65">
        <v>8</v>
      </c>
      <c r="F30" s="67">
        <v>4.3</v>
      </c>
      <c r="G30" s="67">
        <v>24.2</v>
      </c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104.05999999999999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4.2</v>
      </c>
      <c r="G31" s="67">
        <v>24.6</v>
      </c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103.32000000000001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2.5</v>
      </c>
      <c r="G32" s="67">
        <v>21.9</v>
      </c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54.75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2.5</v>
      </c>
      <c r="G33" s="67">
        <v>19.7</v>
      </c>
      <c r="H33" s="79"/>
      <c r="I33" s="79"/>
      <c r="J33" s="62" t="s">
        <v>73</v>
      </c>
      <c r="K33" s="62"/>
      <c r="L33" s="64">
        <v>32</v>
      </c>
      <c r="M33" s="64">
        <v>77</v>
      </c>
      <c r="N33" s="64">
        <v>122</v>
      </c>
      <c r="O33" s="1">
        <f t="shared" si="0"/>
        <v>49.25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2.4</v>
      </c>
      <c r="G34" s="67">
        <v>20</v>
      </c>
      <c r="H34" s="79"/>
      <c r="I34" s="79"/>
      <c r="J34" s="62" t="s">
        <v>73</v>
      </c>
      <c r="K34" s="62"/>
      <c r="L34" s="64">
        <v>33</v>
      </c>
      <c r="M34" s="64">
        <v>78</v>
      </c>
      <c r="N34" s="64">
        <v>123</v>
      </c>
      <c r="O34" s="1">
        <f t="shared" si="0"/>
        <v>48</v>
      </c>
    </row>
    <row r="35" spans="1:15">
      <c r="A35" s="12" t="s">
        <v>26</v>
      </c>
      <c r="B35" s="25">
        <v>1.0165</v>
      </c>
      <c r="C35" s="25">
        <v>1.0164</v>
      </c>
      <c r="D35" s="4"/>
      <c r="E35" s="65">
        <v>13</v>
      </c>
      <c r="F35" s="67">
        <v>2.2999999999999998</v>
      </c>
      <c r="G35" s="67">
        <v>23.1</v>
      </c>
      <c r="H35" s="79"/>
      <c r="I35" s="79"/>
      <c r="J35" s="62" t="s">
        <v>73</v>
      </c>
      <c r="K35" s="62"/>
      <c r="L35" s="64">
        <v>34</v>
      </c>
      <c r="M35" s="64">
        <v>79</v>
      </c>
      <c r="N35" s="64">
        <v>124</v>
      </c>
      <c r="O35" s="1">
        <f t="shared" si="0"/>
        <v>53.13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2.2999999999999998</v>
      </c>
      <c r="G36" s="67">
        <v>17.3</v>
      </c>
      <c r="H36" s="79"/>
      <c r="I36" s="79"/>
      <c r="J36" s="62" t="s">
        <v>73</v>
      </c>
      <c r="K36" s="62"/>
      <c r="L36" s="64">
        <v>35</v>
      </c>
      <c r="M36" s="64">
        <v>80</v>
      </c>
      <c r="N36" s="64">
        <v>125</v>
      </c>
      <c r="O36" s="1">
        <f t="shared" si="0"/>
        <v>39.79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9.9999999999988987E-5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3.3700000000000063E-2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59.999999999999993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2018-01-19T18:35:02Z</dcterms:modified>
</cp:coreProperties>
</file>