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  <author>HP User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HP User:</t>
        </r>
        <r>
          <rPr>
            <sz val="9"/>
            <color indexed="81"/>
            <rFont val="Tahoma"/>
            <charset val="1"/>
          </rPr>
          <t xml:space="preserve">
correcte Feb 18/19  NS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<sst xmlns="http://schemas.openxmlformats.org/spreadsheetml/2006/main" count="94" uniqueCount="83">
  <si>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</si>
  <si>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</si>
  <si>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</si>
  <si>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</si>
  <si>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</si>
  <si>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</si>
  <si>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</si>
  <si>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</si>
  <si>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</si>
  <si>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</si>
  <si>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</si>
  <si>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</si>
  <si>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</si>
  <si>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</si>
  <si>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</si>
  <si>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</si>
  <si>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</si>
  <si>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</si>
  <si>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</si>
  <si>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</si>
  <si>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</si>
  <si>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</si>
  <si>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</si>
  <si>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</si>
  <si>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</si>
  <si>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</si>
  <si>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</si>
  <si>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</si>
  <si>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</si>
  <si>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</si>
  <si>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</si>
  <si>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</si>
  <si>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</si>
  <si>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</si>
  <si>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</si>
  <si>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</si>
  <si>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</si>
  <si>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</si>
  <si>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</si>
  <si>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</si>
  <si>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</si>
  <si>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</si>
  <si>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</si>
  <si>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</si>
  <si>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</si>
  <si>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</si>
  <si>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</si>
  <si>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</si>
  <si>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</si>
  <si>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</si>
  <si>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</si>
  <si>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</si>
  <si>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</si>
  <si>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</si>
  <si>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</si>
  <si>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</si>
  <si>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</si>
  <si>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</si>
  <si>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</si>
  <si>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</si>
  <si>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</si>
  <si>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</si>
  <si>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</si>
  <si>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</si>
  <si>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</si>
  <si>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</si>
  <si>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</si>
  <si>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</si>
  <si>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</si>
  <si>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</si>
  <si>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</si>
  <si>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</si>
  <si>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birch</t>
  </si>
  <si>
    <t>wood</t>
  </si>
  <si>
    <t>MHA</t>
  </si>
  <si>
    <t>MHA1640</t>
  </si>
  <si>
    <t>21hrs</t>
  </si>
  <si>
    <t>cloudy, rain</t>
  </si>
  <si>
    <t>08:30am</t>
  </si>
  <si>
    <t>MHA mod, 25% air restriction</t>
  </si>
  <si>
    <t>baffle, open supports, chimney extension</t>
  </si>
  <si>
    <t>horizontal, all birch.</t>
  </si>
  <si>
    <t>206F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</si>
</sst>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8" sqref="G8"/>
    </sheetView>
  </sheetViews>
  <sheetFormatPr defaultColWidth="9.140625"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16.191111111111109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63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3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42460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10</v>
      </c>
      <c r="D7" s="20"/>
      <c r="E7" s="2" t="s">
        <v>5</v>
      </c>
      <c r="F7" s="2"/>
      <c r="G7" s="62" t="s">
        <v>76</v>
      </c>
      <c r="H7" s="14" t="s">
        <v>63</v>
      </c>
      <c r="I7" s="2"/>
      <c r="J7" s="60">
        <v>38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82</v>
      </c>
      <c r="H8" s="21" t="s">
        <v>7</v>
      </c>
      <c r="I8" s="94" t="s">
        <v>77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329.98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13.99</v>
      </c>
      <c r="D12" s="20"/>
      <c r="E12" s="62">
        <v>329.98</v>
      </c>
      <c r="F12" s="67">
        <v>13.99</v>
      </c>
      <c r="G12" s="79">
        <v>201.4</v>
      </c>
      <c r="H12" s="60"/>
      <c r="I12" s="87" t="s">
        <v>78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2.0140000000000002E-2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0.81753981626184258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3.0246020260492044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15.999878787878787</v>
      </c>
      <c r="D16" s="20"/>
      <c r="E16" s="1" t="s">
        <v>10</v>
      </c>
      <c r="G16" s="77" t="s">
        <v>73</v>
      </c>
      <c r="H16" s="71" t="s">
        <v>79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11.916107199999999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0.40953267938276178</v>
      </c>
      <c r="D18" s="20"/>
      <c r="E18" s="2" t="s">
        <v>11</v>
      </c>
      <c r="F18" s="2"/>
      <c r="G18" s="85">
        <v>3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0.24239689275267584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13.715163396493118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3.3700000000000063E-2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99.348070427864556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74.368729403506876</v>
      </c>
      <c r="D23" s="20"/>
      <c r="E23" s="65">
        <v>1</v>
      </c>
      <c r="F23" s="67">
        <v>8.5</v>
      </c>
      <c r="G23" s="67">
        <v>16.2</v>
      </c>
      <c r="H23" s="79"/>
      <c r="I23" s="79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137.69999999999999</v>
      </c>
    </row>
    <row r="24" spans="1:15">
      <c r="A24" s="28" t="s">
        <v>46</v>
      </c>
      <c r="B24" s="29"/>
      <c r="C24" s="30">
        <f>(Catch/RunLength)*3.04*(DilutionFactor)/(0.4*StackTempFactor)</f>
        <v>0.63170099323424611</v>
      </c>
      <c r="D24" s="20"/>
      <c r="E24" s="65">
        <v>2</v>
      </c>
      <c r="F24" s="67">
        <v>7.7</v>
      </c>
      <c r="G24" s="67">
        <v>18</v>
      </c>
      <c r="H24" s="79"/>
      <c r="I24" s="79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138.6</v>
      </c>
    </row>
    <row r="25" spans="1:15">
      <c r="A25" s="31" t="s">
        <v>47</v>
      </c>
      <c r="B25" s="32"/>
      <c r="C25" s="33">
        <f>59.3*AvCO*DilutionFactor</f>
        <v>3.6122882489146169</v>
      </c>
      <c r="D25" s="20"/>
      <c r="E25" s="65">
        <v>3</v>
      </c>
      <c r="F25" s="67">
        <v>6.9</v>
      </c>
      <c r="G25" s="67">
        <v>13.1</v>
      </c>
      <c r="H25" s="79"/>
      <c r="I25" s="79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90.39</v>
      </c>
    </row>
    <row r="26" spans="1:15">
      <c r="A26" s="34" t="s">
        <v>50</v>
      </c>
      <c r="B26" s="35"/>
      <c r="C26" s="36">
        <f>HTransEffic*CombustEffic/100</f>
        <v>73.883897664104026</v>
      </c>
      <c r="E26" s="65">
        <v>4</v>
      </c>
      <c r="F26" s="67">
        <v>6.7</v>
      </c>
      <c r="G26" s="67">
        <v>15.2</v>
      </c>
      <c r="H26" s="79"/>
      <c r="I26" s="79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101.84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6.7</v>
      </c>
      <c r="G27" s="67">
        <v>16.399999999999999</v>
      </c>
      <c r="H27" s="79"/>
      <c r="I27" s="79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109.88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5.9</v>
      </c>
      <c r="G28" s="67">
        <v>18.3</v>
      </c>
      <c r="H28" s="79"/>
      <c r="I28" s="79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107.97000000000001</v>
      </c>
    </row>
    <row r="29" spans="1:15">
      <c r="A29" s="11">
        <v>1</v>
      </c>
      <c r="B29" s="25">
        <v>1.0149999999999999</v>
      </c>
      <c r="C29" s="25">
        <v>1.0470999999999999</v>
      </c>
      <c r="D29" s="4">
        <f t="shared" ref="D29:D34" si="1">IF(FiltDirty-FiltClean&gt;0,FiltDirty-FiltClean,0)</f>
        <v>3.2100000000000017E-2</v>
      </c>
      <c r="E29" s="65">
        <v>7</v>
      </c>
      <c r="F29" s="67">
        <v>4.9000000000000004</v>
      </c>
      <c r="G29" s="67">
        <v>17.2</v>
      </c>
      <c r="H29" s="79"/>
      <c r="I29" s="79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84.28</v>
      </c>
    </row>
    <row r="30" spans="1:15">
      <c r="A30" s="11">
        <v>2</v>
      </c>
      <c r="B30" s="25">
        <v>1.008</v>
      </c>
      <c r="C30" s="25">
        <v>1.0094000000000001</v>
      </c>
      <c r="D30" s="4">
        <f t="shared" si="1"/>
        <v>1.4000000000000679E-3</v>
      </c>
      <c r="E30" s="65">
        <v>8</v>
      </c>
      <c r="F30" s="67">
        <v>4.7</v>
      </c>
      <c r="G30" s="67">
        <v>15.6</v>
      </c>
      <c r="H30" s="79"/>
      <c r="I30" s="79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73.320000000000007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4.5999999999999996</v>
      </c>
      <c r="G31" s="67">
        <v>15.6</v>
      </c>
      <c r="H31" s="79"/>
      <c r="I31" s="79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71.759999999999991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3.4</v>
      </c>
      <c r="G32" s="67">
        <v>17</v>
      </c>
      <c r="H32" s="79"/>
      <c r="I32" s="79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57.8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/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/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1.0150999999999999</v>
      </c>
      <c r="C35" s="25">
        <v>1.0148999999999999</v>
      </c>
      <c r="D35" s="4"/>
      <c r="E35" s="65">
        <v>13</v>
      </c>
      <c r="F35" s="67"/>
      <c r="G35" s="67"/>
      <c r="H35" s="79"/>
      <c r="I35" s="79"/>
      <c r="J35" s="62"/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1.9999999999997797E-4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3.3700000000000063E-2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2019-02-18T20:02:03Z</dcterms:modified>
</cp:coreProperties>
</file>