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<sst xmlns="http://schemas.openxmlformats.org/spreadsheetml/2006/main" count="94" uniqueCount="83">
  <si>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</si>
  <si>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</si>
  <si>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</si>
  <si>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</si>
  <si>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</si>
  <si>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</si>
  <si>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</si>
  <si>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</si>
  <si>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</si>
  <si>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</si>
  <si>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</si>
  <si>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</si>
  <si>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</si>
  <si>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</si>
  <si>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</si>
  <si>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</si>
  <si>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</si>
  <si>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</si>
  <si>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</si>
  <si>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</si>
  <si>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</si>
  <si>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</si>
  <si>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</si>
  <si>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</si>
  <si>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</si>
  <si>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</si>
  <si>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</si>
  <si>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</si>
  <si>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</si>
  <si>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</si>
  <si>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</si>
  <si>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</si>
  <si>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</si>
  <si>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</si>
  <si>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</si>
  <si>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</si>
  <si>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</si>
  <si>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</si>
  <si>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</si>
  <si>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</si>
  <si>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</si>
  <si>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</si>
  <si>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</si>
  <si>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</si>
  <si>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</si>
  <si>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</si>
  <si>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</si>
  <si>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</si>
  <si>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</si>
  <si>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</si>
  <si>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</si>
  <si>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</si>
  <si>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</si>
  <si>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</si>
  <si>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</si>
  <si>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</si>
  <si>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</si>
  <si>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</si>
  <si>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</si>
  <si>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</si>
  <si>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</si>
  <si>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</si>
  <si>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</si>
  <si>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</si>
  <si>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</si>
  <si>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</si>
  <si>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</si>
  <si>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</si>
  <si>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</si>
  <si>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</si>
  <si>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</si>
  <si>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</si>
  <si>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</si>
  <si>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birch</t>
  </si>
  <si>
    <t>wood</t>
  </si>
  <si>
    <t>MHA</t>
  </si>
  <si>
    <t>MHA1639</t>
  </si>
  <si>
    <t>23hrs</t>
  </si>
  <si>
    <t>clear, still</t>
  </si>
  <si>
    <t>09:15am</t>
  </si>
  <si>
    <t>MHA mod, 25% air restriction</t>
  </si>
  <si>
    <t>baffle, open supports, chimney extension</t>
  </si>
  <si>
    <t>horizontal, all birch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</si>
</sst>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8" outlineLevel="1">
      <c r="A3" s="19" t="s">
        <v>2</v>
      </c>
      <c r="B3" s="18"/>
      <c r="C3" s="53" t="s">
        <v>76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15.327777777777778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63.000000000000007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3</v>
      </c>
      <c r="D6" s="20"/>
      <c r="E6" s="17" t="s">
        <v>30</v>
      </c>
      <c r="F6" s="18"/>
      <c r="G6" s="63" t="s">
        <v>75</v>
      </c>
      <c r="H6" s="17" t="s">
        <v>3</v>
      </c>
      <c r="I6" s="18"/>
      <c r="J6" s="61">
        <v>42459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10</v>
      </c>
      <c r="D7" s="20"/>
      <c r="E7" s="2" t="s">
        <v>5</v>
      </c>
      <c r="F7" s="2"/>
      <c r="G7" s="62" t="s">
        <v>77</v>
      </c>
      <c r="H7" s="14" t="s">
        <v>63</v>
      </c>
      <c r="I7" s="2"/>
      <c r="J7" s="60">
        <v>28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197</v>
      </c>
      <c r="H8" s="21" t="s">
        <v>7</v>
      </c>
      <c r="I8" s="94" t="s">
        <v>78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6.0000000000000009</v>
      </c>
      <c r="K9"/>
      <c r="L9" s="64">
        <v>8</v>
      </c>
      <c r="M9" s="64">
        <v>53</v>
      </c>
      <c r="N9" s="64">
        <v>98</v>
      </c>
    </row>
    <row r="10" spans="1:17" ht="13.8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337.29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14.39</v>
      </c>
      <c r="D12" s="20"/>
      <c r="E12" s="62">
        <v>337.29</v>
      </c>
      <c r="F12" s="67">
        <v>14.39</v>
      </c>
      <c r="G12" s="79">
        <v>193</v>
      </c>
      <c r="H12" s="60"/>
      <c r="I12" s="87" t="s">
        <v>79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1.9300000000000001E-2</v>
      </c>
      <c r="D13" s="20"/>
      <c r="E13" s="68" t="s">
        <v>70</v>
      </c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0.8137833552892989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3.2104454685099855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16.164696969696973</v>
      </c>
      <c r="D16" s="20"/>
      <c r="E16" s="1" t="s">
        <v>10</v>
      </c>
      <c r="G16" s="77" t="s">
        <v>74</v>
      </c>
      <c r="H16" s="71" t="s">
        <v>80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11.950025600000002</v>
      </c>
      <c r="D17" s="20"/>
      <c r="E17" s="20"/>
      <c r="F17" s="20"/>
      <c r="G17" s="20"/>
      <c r="H17" s="74" t="s">
        <v>81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0.41656565882542074</v>
      </c>
      <c r="D18" s="20"/>
      <c r="E18" s="2" t="s">
        <v>11</v>
      </c>
      <c r="F18" s="2"/>
      <c r="G18" s="85">
        <v>3</v>
      </c>
      <c r="H18" s="74" t="s">
        <v>82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0.24313841366245048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14.967208766477341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3.1700000000000061E-2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99.34029592751213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73.082765633522655</v>
      </c>
      <c r="D23" s="20"/>
      <c r="E23" s="65">
        <v>1</v>
      </c>
      <c r="F23" s="67">
        <v>7.8</v>
      </c>
      <c r="G23" s="67">
        <v>15</v>
      </c>
      <c r="H23" s="79"/>
      <c r="I23" s="79"/>
      <c r="J23" s="62" t="s">
        <v>73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117</v>
      </c>
    </row>
    <row r="24" spans="1:15">
      <c r="A24" s="28" t="s">
        <v>46</v>
      </c>
      <c r="B24" s="29"/>
      <c r="C24" s="30">
        <f>(Catch/RunLength)*3.04*(DilutionFactor)/(0.4*StackTempFactor)</f>
        <v>0.63363344166578006</v>
      </c>
      <c r="D24" s="20"/>
      <c r="E24" s="65">
        <v>2</v>
      </c>
      <c r="F24" s="67">
        <v>7.5</v>
      </c>
      <c r="G24" s="67">
        <v>15.3</v>
      </c>
      <c r="H24" s="79"/>
      <c r="I24" s="79"/>
      <c r="J24" s="62" t="s">
        <v>73</v>
      </c>
      <c r="K24" s="62"/>
      <c r="L24" s="64">
        <v>23</v>
      </c>
      <c r="M24" s="64">
        <v>68</v>
      </c>
      <c r="N24" s="64">
        <v>113</v>
      </c>
      <c r="O24" s="1">
        <f t="shared" si="0"/>
        <v>114.75</v>
      </c>
    </row>
    <row r="25" spans="1:15">
      <c r="A25" s="31" t="s">
        <v>47</v>
      </c>
      <c r="B25" s="32"/>
      <c r="C25" s="33">
        <f>59.3*AvCO*DilutionFactor</f>
        <v>3.6743227342549933</v>
      </c>
      <c r="D25" s="20"/>
      <c r="E25" s="65">
        <v>3</v>
      </c>
      <c r="F25" s="67">
        <v>7.1</v>
      </c>
      <c r="G25" s="67">
        <v>14.5</v>
      </c>
      <c r="H25" s="79"/>
      <c r="I25" s="79"/>
      <c r="J25" s="62" t="s">
        <v>73</v>
      </c>
      <c r="K25" s="62"/>
      <c r="L25" s="64">
        <v>24</v>
      </c>
      <c r="M25" s="64">
        <v>69</v>
      </c>
      <c r="N25" s="64">
        <v>114</v>
      </c>
      <c r="O25" s="1">
        <f t="shared" si="0"/>
        <v>102.94999999999999</v>
      </c>
    </row>
    <row r="26" spans="1:15">
      <c r="A26" s="34" t="s">
        <v>50</v>
      </c>
      <c r="B26" s="35"/>
      <c r="C26" s="36">
        <f>HTransEffic*CombustEffic/100</f>
        <v>72.600635652351542</v>
      </c>
      <c r="E26" s="65">
        <v>4</v>
      </c>
      <c r="F26" s="67">
        <v>6.6</v>
      </c>
      <c r="G26" s="67">
        <v>14.4</v>
      </c>
      <c r="H26" s="79"/>
      <c r="I26" s="79"/>
      <c r="J26" s="62" t="s">
        <v>73</v>
      </c>
      <c r="K26" s="62"/>
      <c r="L26" s="64">
        <v>25</v>
      </c>
      <c r="M26" s="64">
        <v>70</v>
      </c>
      <c r="N26" s="64">
        <v>115</v>
      </c>
      <c r="O26" s="1">
        <f t="shared" si="0"/>
        <v>95.039999999999992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6.4</v>
      </c>
      <c r="G27" s="67">
        <v>16.5</v>
      </c>
      <c r="H27" s="79"/>
      <c r="I27" s="79"/>
      <c r="J27" s="62" t="s">
        <v>73</v>
      </c>
      <c r="K27" s="62"/>
      <c r="L27" s="64">
        <v>26</v>
      </c>
      <c r="M27" s="64">
        <v>71</v>
      </c>
      <c r="N27" s="64">
        <v>116</v>
      </c>
      <c r="O27" s="1">
        <f t="shared" si="0"/>
        <v>105.60000000000001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6.2</v>
      </c>
      <c r="G28" s="67">
        <v>18</v>
      </c>
      <c r="H28" s="79"/>
      <c r="I28" s="79"/>
      <c r="J28" s="62" t="s">
        <v>73</v>
      </c>
      <c r="K28" s="62"/>
      <c r="L28" s="64">
        <v>27</v>
      </c>
      <c r="M28" s="64">
        <v>72</v>
      </c>
      <c r="N28" s="64">
        <v>117</v>
      </c>
      <c r="O28" s="1">
        <f t="shared" si="0"/>
        <v>111.60000000000001</v>
      </c>
    </row>
    <row r="29" spans="1:15">
      <c r="A29" s="11">
        <v>1</v>
      </c>
      <c r="B29" s="25">
        <v>1.0112000000000001</v>
      </c>
      <c r="C29" s="25">
        <v>1.0415000000000001</v>
      </c>
      <c r="D29" s="4">
        <f t="shared" ref="D29:D34" si="1">IF(FiltDirty-FiltClean&gt;0,FiltDirty-FiltClean,0)</f>
        <v>3.0299999999999994E-2</v>
      </c>
      <c r="E29" s="65">
        <v>7</v>
      </c>
      <c r="F29" s="67">
        <v>6.2</v>
      </c>
      <c r="G29" s="67">
        <v>14.4</v>
      </c>
      <c r="H29" s="79"/>
      <c r="I29" s="79"/>
      <c r="J29" s="62" t="s">
        <v>73</v>
      </c>
      <c r="K29" s="62"/>
      <c r="L29" s="64">
        <v>28</v>
      </c>
      <c r="M29" s="64">
        <v>73</v>
      </c>
      <c r="N29" s="64">
        <v>118</v>
      </c>
      <c r="O29" s="1">
        <f t="shared" si="0"/>
        <v>89.28</v>
      </c>
    </row>
    <row r="30" spans="1:15">
      <c r="A30" s="11">
        <v>2</v>
      </c>
      <c r="B30" s="25">
        <v>1.0141</v>
      </c>
      <c r="C30" s="25">
        <v>1.0156000000000001</v>
      </c>
      <c r="D30" s="4">
        <f t="shared" si="1"/>
        <v>1.5000000000000568E-3</v>
      </c>
      <c r="E30" s="65">
        <v>8</v>
      </c>
      <c r="F30" s="67">
        <v>4.7</v>
      </c>
      <c r="G30" s="67">
        <v>13.9</v>
      </c>
      <c r="H30" s="79"/>
      <c r="I30" s="79"/>
      <c r="J30" s="62" t="s">
        <v>73</v>
      </c>
      <c r="K30" s="62"/>
      <c r="L30" s="64">
        <v>29</v>
      </c>
      <c r="M30" s="64">
        <v>74</v>
      </c>
      <c r="N30" s="64">
        <v>119</v>
      </c>
      <c r="O30" s="1">
        <f t="shared" si="0"/>
        <v>65.33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4.5</v>
      </c>
      <c r="G31" s="67">
        <v>16.2</v>
      </c>
      <c r="H31" s="79"/>
      <c r="I31" s="79"/>
      <c r="J31" s="62" t="s">
        <v>73</v>
      </c>
      <c r="K31" s="62"/>
      <c r="L31" s="64">
        <v>30</v>
      </c>
      <c r="M31" s="64">
        <v>75</v>
      </c>
      <c r="N31" s="64">
        <v>120</v>
      </c>
      <c r="O31" s="1">
        <f t="shared" si="0"/>
        <v>72.899999999999991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3</v>
      </c>
      <c r="G32" s="67">
        <v>14.9</v>
      </c>
      <c r="H32" s="79"/>
      <c r="I32" s="79"/>
      <c r="J32" s="62" t="s">
        <v>73</v>
      </c>
      <c r="K32" s="62"/>
      <c r="L32" s="64">
        <v>31</v>
      </c>
      <c r="M32" s="64">
        <v>76</v>
      </c>
      <c r="N32" s="64">
        <v>121</v>
      </c>
      <c r="O32" s="1">
        <f t="shared" si="0"/>
        <v>44.7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/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/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1.0149999999999999</v>
      </c>
      <c r="C35" s="25">
        <v>1.0150999999999999</v>
      </c>
      <c r="D35" s="4"/>
      <c r="E35" s="65">
        <v>13</v>
      </c>
      <c r="F35" s="67"/>
      <c r="G35" s="67"/>
      <c r="H35" s="79"/>
      <c r="I35" s="79"/>
      <c r="J35" s="62"/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-9.9999999999988987E-5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3.1700000000000061E-2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60.000000000000007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2016-03-30T15:22:38Z</dcterms:modified>
</cp:coreProperties>
</file>