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<sst xmlns="http://schemas.openxmlformats.org/spreadsheetml/2006/main" count="93" uniqueCount="82">
  <si>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</si>
  <si>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</si>
  <si>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</si>
  <si>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</si>
  <si>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</si>
  <si>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</si>
  <si>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</si>
  <si>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</si>
  <si>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</si>
  <si>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</si>
  <si>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</si>
  <si>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</si>
  <si>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</si>
  <si>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</si>
  <si>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</si>
  <si>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</si>
  <si>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</si>
  <si>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</si>
  <si>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</si>
  <si>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</si>
  <si>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</si>
  <si>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</si>
  <si>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</si>
  <si>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</si>
  <si>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</si>
  <si>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</si>
  <si>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</si>
  <si>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</si>
  <si>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</si>
  <si>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</si>
  <si>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</si>
  <si>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</si>
  <si>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</si>
  <si>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</si>
  <si>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</si>
  <si>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</si>
  <si>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</si>
  <si>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</si>
  <si>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</si>
  <si>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</si>
  <si>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</si>
  <si>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</si>
  <si>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</si>
  <si>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</si>
  <si>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</si>
  <si>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</si>
  <si>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</si>
  <si>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</si>
  <si>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</si>
  <si>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</si>
  <si>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</si>
  <si>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</si>
  <si>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</si>
  <si>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</si>
  <si>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</si>
  <si>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</si>
  <si>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</si>
  <si>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</si>
  <si>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</si>
  <si>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</si>
  <si>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</si>
  <si>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</si>
  <si>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</si>
  <si>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</si>
  <si>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</si>
  <si>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</si>
  <si>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</si>
  <si>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</si>
  <si>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</si>
  <si>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</si>
  <si>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</si>
  <si>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</si>
  <si>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wood</t>
  </si>
  <si>
    <t>MHA</t>
  </si>
  <si>
    <t>Revised Feb 18/16</t>
  </si>
  <si>
    <t>MHA1635</t>
  </si>
  <si>
    <t>22hrs</t>
  </si>
  <si>
    <t>clear, light wind</t>
  </si>
  <si>
    <t>08:38am</t>
  </si>
  <si>
    <t>MHA mod, 25% air restriction</t>
  </si>
  <si>
    <t>baffle, open supports, chimney extension</t>
  </si>
  <si>
    <t>horizontal, all birch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</si>
</sst>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74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75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16.189365079365079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73</v>
      </c>
      <c r="H6" s="17" t="s">
        <v>3</v>
      </c>
      <c r="I6" s="18"/>
      <c r="J6" s="53">
        <v>42452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76</v>
      </c>
      <c r="H7" s="14" t="s">
        <v>63</v>
      </c>
      <c r="I7" s="2"/>
      <c r="J7" s="52">
        <v>28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196</v>
      </c>
      <c r="H8" s="21" t="s">
        <v>7</v>
      </c>
      <c r="I8" s="95" t="s">
        <v>77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343.9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14</v>
      </c>
      <c r="D12" s="20"/>
      <c r="E12" s="54">
        <v>343.9</v>
      </c>
      <c r="F12" s="59">
        <v>14</v>
      </c>
      <c r="G12" s="71">
        <v>256.2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2.562E-2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0.81043081704582554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3.0289855072463774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16.000212121212119</v>
      </c>
      <c r="D16" s="20"/>
      <c r="E16" s="1" t="s">
        <v>10</v>
      </c>
      <c r="G16" s="69" t="s">
        <v>72</v>
      </c>
      <c r="H16" s="63" t="s">
        <v>79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11.980696000000002</v>
      </c>
      <c r="D17" s="20"/>
      <c r="E17" s="20"/>
      <c r="F17" s="20"/>
      <c r="G17" s="20"/>
      <c r="H17" s="66" t="s">
        <v>80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0.52171963119312459</v>
      </c>
      <c r="D18" s="20"/>
      <c r="E18" s="2" t="s">
        <v>11</v>
      </c>
      <c r="F18" s="2"/>
      <c r="G18" s="77">
        <v>3</v>
      </c>
      <c r="H18" s="66" t="s">
        <v>81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0.24996402711224172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14.470449949443886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3.4400000000000208E-2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99.228316341694637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73.548854050556116</v>
      </c>
      <c r="D23" s="20"/>
      <c r="E23" s="57">
        <v>1</v>
      </c>
      <c r="F23" s="59">
        <v>8.6</v>
      </c>
      <c r="G23" s="59">
        <v>15.2</v>
      </c>
      <c r="H23" s="71"/>
      <c r="I23" s="71"/>
      <c r="J23" s="54" t="s">
        <v>71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130.72</v>
      </c>
    </row>
    <row r="24" spans="1:15">
      <c r="A24" s="28" t="s">
        <v>46</v>
      </c>
      <c r="B24" s="29"/>
      <c r="C24" s="30">
        <f>(Catch/RunLength)*3.04*(DilutionFactor)/(0.4*StackTempFactor)</f>
        <v>0.65142140398947845</v>
      </c>
      <c r="D24" s="20"/>
      <c r="E24" s="57">
        <v>2</v>
      </c>
      <c r="F24" s="59">
        <v>7.4</v>
      </c>
      <c r="G24" s="59">
        <v>17.7</v>
      </c>
      <c r="H24" s="71"/>
      <c r="I24" s="71"/>
      <c r="J24" s="54" t="s">
        <v>71</v>
      </c>
      <c r="K24" s="54"/>
      <c r="L24" s="56">
        <v>23</v>
      </c>
      <c r="M24" s="56">
        <v>68</v>
      </c>
      <c r="N24" s="56">
        <v>113</v>
      </c>
      <c r="O24" s="1">
        <f t="shared" si="0"/>
        <v>130.97999999999999</v>
      </c>
    </row>
    <row r="25" spans="1:15">
      <c r="A25" s="31" t="s">
        <v>47</v>
      </c>
      <c r="B25" s="32"/>
      <c r="C25" s="33">
        <f>59.3*AvCO*DilutionFactor</f>
        <v>4.6018346956521752</v>
      </c>
      <c r="D25" s="20"/>
      <c r="E25" s="57">
        <v>3</v>
      </c>
      <c r="F25" s="59">
        <v>7.4</v>
      </c>
      <c r="G25" s="59">
        <v>15.5</v>
      </c>
      <c r="H25" s="71"/>
      <c r="I25" s="71"/>
      <c r="J25" s="54" t="s">
        <v>71</v>
      </c>
      <c r="K25" s="54"/>
      <c r="L25" s="56">
        <v>24</v>
      </c>
      <c r="M25" s="56">
        <v>69</v>
      </c>
      <c r="N25" s="56">
        <v>114</v>
      </c>
      <c r="O25" s="1">
        <f t="shared" si="0"/>
        <v>114.7</v>
      </c>
    </row>
    <row r="26" spans="1:15">
      <c r="A26" s="34" t="s">
        <v>50</v>
      </c>
      <c r="B26" s="35"/>
      <c r="C26" s="36">
        <f>HTransEffic*CombustEffic/100</f>
        <v>72.981289562977111</v>
      </c>
      <c r="E26" s="57">
        <v>4</v>
      </c>
      <c r="F26" s="59">
        <v>6.9</v>
      </c>
      <c r="G26" s="59">
        <v>16.600000000000001</v>
      </c>
      <c r="H26" s="71"/>
      <c r="I26" s="71"/>
      <c r="J26" s="54" t="s">
        <v>71</v>
      </c>
      <c r="K26" s="54"/>
      <c r="L26" s="56">
        <v>25</v>
      </c>
      <c r="M26" s="56">
        <v>70</v>
      </c>
      <c r="N26" s="56">
        <v>115</v>
      </c>
      <c r="O26" s="1">
        <f t="shared" si="0"/>
        <v>114.54000000000002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6.3</v>
      </c>
      <c r="G27" s="59">
        <v>16.600000000000001</v>
      </c>
      <c r="H27" s="71"/>
      <c r="I27" s="71"/>
      <c r="J27" s="54" t="s">
        <v>71</v>
      </c>
      <c r="K27" s="54"/>
      <c r="L27" s="56">
        <v>26</v>
      </c>
      <c r="M27" s="56">
        <v>71</v>
      </c>
      <c r="N27" s="56">
        <v>116</v>
      </c>
      <c r="O27" s="1">
        <f t="shared" si="0"/>
        <v>104.58000000000001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5.6</v>
      </c>
      <c r="G28" s="59">
        <v>18.600000000000001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104.16</v>
      </c>
    </row>
    <row r="29" spans="1:15">
      <c r="A29" s="11">
        <v>1</v>
      </c>
      <c r="B29" s="25">
        <v>1.014</v>
      </c>
      <c r="C29" s="25">
        <v>1.0475000000000001</v>
      </c>
      <c r="D29" s="4">
        <f t="shared" ref="D29:D34" si="1">IF(FiltDirty-FiltClean&gt;0,FiltDirty-FiltClean,0)</f>
        <v>3.3500000000000085E-2</v>
      </c>
      <c r="E29" s="57">
        <v>7</v>
      </c>
      <c r="F29" s="59">
        <v>5.3</v>
      </c>
      <c r="G29" s="59">
        <v>15.4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81.62</v>
      </c>
    </row>
    <row r="30" spans="1:15">
      <c r="A30" s="11">
        <v>2</v>
      </c>
      <c r="B30" s="25">
        <v>1.0064</v>
      </c>
      <c r="C30" s="25">
        <v>1.0072000000000001</v>
      </c>
      <c r="D30" s="4">
        <f t="shared" si="1"/>
        <v>8.0000000000013394E-4</v>
      </c>
      <c r="E30" s="57">
        <v>8</v>
      </c>
      <c r="F30" s="59">
        <v>5.0999999999999996</v>
      </c>
      <c r="G30" s="59">
        <v>15.4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78.539999999999992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3.7</v>
      </c>
      <c r="G31" s="59">
        <v>15.3</v>
      </c>
      <c r="H31" s="71"/>
      <c r="I31" s="71"/>
      <c r="J31" s="54" t="s">
        <v>71</v>
      </c>
      <c r="K31" s="54"/>
      <c r="L31" s="56">
        <v>30</v>
      </c>
      <c r="M31" s="56">
        <v>75</v>
      </c>
      <c r="N31" s="56">
        <v>120</v>
      </c>
      <c r="O31" s="1">
        <f t="shared" si="0"/>
        <v>56.610000000000007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3.7</v>
      </c>
      <c r="G32" s="59">
        <v>15.4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56.980000000000004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1.0148999999999999</v>
      </c>
      <c r="C35" s="25">
        <v>1.0147999999999999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3.4400000000000208E-2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2016-03-23T17:04:08Z</dcterms:modified>
</cp:coreProperties>
</file>