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<sst xmlns="http://schemas.openxmlformats.org/spreadsheetml/2006/main" count="93" uniqueCount="82">
  <si>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</si>
  <si>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</si>
  <si>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</si>
  <si>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</si>
  <si>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</si>
  <si>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</si>
  <si>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</si>
  <si>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</si>
  <si>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</si>
  <si>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</si>
  <si>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</si>
  <si>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</si>
  <si>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</si>
  <si>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</si>
  <si>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</si>
  <si>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</si>
  <si>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</si>
  <si>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</si>
  <si>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</si>
  <si>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</si>
  <si>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</si>
  <si>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</si>
  <si>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</si>
  <si>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</si>
  <si>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</si>
  <si>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</si>
  <si>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</si>
  <si>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</si>
  <si>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</si>
  <si>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</si>
  <si>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</si>
  <si>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</si>
  <si>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</si>
  <si>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</si>
  <si>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</si>
  <si>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</si>
  <si>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</si>
  <si>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</si>
  <si>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</si>
  <si>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</si>
  <si>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</si>
  <si>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</si>
  <si>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</si>
  <si>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</si>
  <si>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</si>
  <si>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</si>
  <si>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</si>
  <si>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</si>
  <si>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</si>
  <si>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</si>
  <si>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</si>
  <si>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</si>
  <si>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</si>
  <si>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</si>
  <si>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</si>
  <si>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</si>
  <si>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</si>
  <si>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</si>
  <si>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</si>
  <si>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</si>
  <si>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</si>
  <si>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</si>
  <si>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</si>
  <si>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</si>
  <si>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</si>
  <si>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</si>
  <si>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</si>
  <si>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</si>
  <si>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</si>
  <si>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</si>
  <si>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</si>
  <si>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birch</t>
  </si>
  <si>
    <t>wood</t>
  </si>
  <si>
    <t>MHA</t>
  </si>
  <si>
    <t>Revised Feb 18/16</t>
  </si>
  <si>
    <t>MHA1628</t>
  </si>
  <si>
    <t>cloudy, light rain</t>
  </si>
  <si>
    <t>72hrs</t>
  </si>
  <si>
    <t>09:20am</t>
  </si>
  <si>
    <t>MHA mod, 25% air restriction</t>
  </si>
  <si>
    <t>baffle, open supports, chimney extension</t>
  </si>
  <si>
    <t>horizontal, all birch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</si>
</sst>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13" sqref="G13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67</v>
      </c>
      <c r="M1" s="18"/>
      <c r="N1" s="44"/>
    </row>
    <row r="2" spans="1:17" outlineLevel="1">
      <c r="A2" s="1" t="s">
        <v>74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75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16.281746031746032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63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3</v>
      </c>
      <c r="D6" s="20"/>
      <c r="E6" s="17" t="s">
        <v>30</v>
      </c>
      <c r="F6" s="18"/>
      <c r="G6" s="55" t="s">
        <v>73</v>
      </c>
      <c r="H6" s="17" t="s">
        <v>3</v>
      </c>
      <c r="I6" s="18"/>
      <c r="J6" s="53">
        <v>42443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10</v>
      </c>
      <c r="D7" s="20"/>
      <c r="E7" s="2" t="s">
        <v>5</v>
      </c>
      <c r="F7" s="2"/>
      <c r="G7" s="54" t="s">
        <v>77</v>
      </c>
      <c r="H7" s="14" t="s">
        <v>63</v>
      </c>
      <c r="I7" s="2"/>
      <c r="J7" s="52">
        <v>35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>
        <v>70</v>
      </c>
      <c r="H8" s="21" t="s">
        <v>7</v>
      </c>
      <c r="I8" s="95" t="s">
        <v>76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6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0" t="s">
        <v>56</v>
      </c>
      <c r="B10" s="80"/>
      <c r="C10" s="88">
        <v>1.5</v>
      </c>
      <c r="D10" s="20"/>
      <c r="E10" s="89" t="s">
        <v>66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300.32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13.97</v>
      </c>
      <c r="D12" s="20"/>
      <c r="E12" s="54">
        <v>300.32</v>
      </c>
      <c r="F12" s="59">
        <v>13.97</v>
      </c>
      <c r="G12" s="71">
        <v>281</v>
      </c>
      <c r="H12" s="52"/>
      <c r="I12" s="79" t="s">
        <v>78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2.81E-2</v>
      </c>
      <c r="D13" s="20"/>
      <c r="E13" s="60"/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0.83333333333333337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3.0158730158730167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15.982575757575754</v>
      </c>
      <c r="D16" s="20"/>
      <c r="E16" s="1" t="s">
        <v>10</v>
      </c>
      <c r="G16" s="69" t="s">
        <v>72</v>
      </c>
      <c r="H16" s="63" t="s">
        <v>79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11.778484800000001</v>
      </c>
      <c r="D17" s="20"/>
      <c r="E17" s="20"/>
      <c r="F17" s="20"/>
      <c r="G17" s="20"/>
      <c r="H17" s="66" t="s">
        <v>80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0.5697446151716502</v>
      </c>
      <c r="D18" s="20"/>
      <c r="E18" s="2" t="s">
        <v>11</v>
      </c>
      <c r="F18" s="2"/>
      <c r="G18" s="77">
        <v>3</v>
      </c>
      <c r="H18" s="66" t="s">
        <v>81</v>
      </c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0.22163720930232619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12.11539313399779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3.1500000000000083E-2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99.208618175526027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70</v>
      </c>
    </row>
    <row r="23" spans="1:15">
      <c r="A23" s="80" t="s">
        <v>49</v>
      </c>
      <c r="B23" s="80"/>
      <c r="C23" s="83">
        <f>100-DryGasLoss-BoilWaterLoss</f>
        <v>76.106122066002214</v>
      </c>
      <c r="D23" s="20"/>
      <c r="E23" s="57">
        <v>1</v>
      </c>
      <c r="F23" s="59">
        <v>8.8000000000000007</v>
      </c>
      <c r="G23" s="59">
        <v>17.600000000000001</v>
      </c>
      <c r="H23" s="71"/>
      <c r="I23" s="71"/>
      <c r="J23" s="54" t="s">
        <v>71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154.88000000000002</v>
      </c>
    </row>
    <row r="24" spans="1:15">
      <c r="A24" s="28" t="s">
        <v>46</v>
      </c>
      <c r="B24" s="29"/>
      <c r="C24" s="30">
        <f>(Catch/RunLength)*3.04*(DilutionFactor)/(0.4*StackTempFactor)</f>
        <v>0.57760000000000167</v>
      </c>
      <c r="D24" s="20"/>
      <c r="E24" s="57">
        <v>2</v>
      </c>
      <c r="F24" s="59">
        <v>8.6</v>
      </c>
      <c r="G24" s="59">
        <v>16.899999999999999</v>
      </c>
      <c r="H24" s="71"/>
      <c r="I24" s="71"/>
      <c r="J24" s="54" t="s">
        <v>71</v>
      </c>
      <c r="K24" s="54"/>
      <c r="L24" s="56">
        <v>23</v>
      </c>
      <c r="M24" s="56">
        <v>68</v>
      </c>
      <c r="N24" s="56">
        <v>113</v>
      </c>
      <c r="O24" s="1">
        <f t="shared" si="0"/>
        <v>145.33999999999997</v>
      </c>
    </row>
    <row r="25" spans="1:15">
      <c r="A25" s="31" t="s">
        <v>47</v>
      </c>
      <c r="B25" s="32"/>
      <c r="C25" s="33">
        <f>59.3*AvCO*DilutionFactor</f>
        <v>5.0254396825396839</v>
      </c>
      <c r="D25" s="20"/>
      <c r="E25" s="57">
        <v>3</v>
      </c>
      <c r="F25" s="59">
        <v>7.2</v>
      </c>
      <c r="G25" s="59">
        <v>16.600000000000001</v>
      </c>
      <c r="H25" s="71"/>
      <c r="I25" s="71"/>
      <c r="J25" s="54" t="s">
        <v>71</v>
      </c>
      <c r="K25" s="54"/>
      <c r="L25" s="56">
        <v>24</v>
      </c>
      <c r="M25" s="56">
        <v>69</v>
      </c>
      <c r="N25" s="56">
        <v>114</v>
      </c>
      <c r="O25" s="1">
        <f t="shared" si="0"/>
        <v>119.52000000000001</v>
      </c>
    </row>
    <row r="26" spans="1:15">
      <c r="A26" s="34" t="s">
        <v>50</v>
      </c>
      <c r="B26" s="35"/>
      <c r="C26" s="36">
        <f>HTransEffic*CombustEffic/100</f>
        <v>75.503832048659902</v>
      </c>
      <c r="E26" s="57">
        <v>4</v>
      </c>
      <c r="F26" s="59">
        <v>6.6</v>
      </c>
      <c r="G26" s="59">
        <v>16.600000000000001</v>
      </c>
      <c r="H26" s="71"/>
      <c r="I26" s="71"/>
      <c r="J26" s="54" t="s">
        <v>71</v>
      </c>
      <c r="K26" s="54"/>
      <c r="L26" s="56">
        <v>25</v>
      </c>
      <c r="M26" s="56">
        <v>70</v>
      </c>
      <c r="N26" s="56">
        <v>115</v>
      </c>
      <c r="O26" s="1">
        <f t="shared" si="0"/>
        <v>109.56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6.5</v>
      </c>
      <c r="G27" s="59">
        <v>16.399999999999999</v>
      </c>
      <c r="H27" s="71"/>
      <c r="I27" s="71"/>
      <c r="J27" s="54" t="s">
        <v>71</v>
      </c>
      <c r="K27" s="54"/>
      <c r="L27" s="56">
        <v>26</v>
      </c>
      <c r="M27" s="56">
        <v>71</v>
      </c>
      <c r="N27" s="56">
        <v>116</v>
      </c>
      <c r="O27" s="1">
        <f t="shared" si="0"/>
        <v>106.6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5.3</v>
      </c>
      <c r="G28" s="59">
        <v>14.3</v>
      </c>
      <c r="H28" s="71"/>
      <c r="I28" s="71"/>
      <c r="J28" s="54" t="s">
        <v>71</v>
      </c>
      <c r="K28" s="54"/>
      <c r="L28" s="56">
        <v>27</v>
      </c>
      <c r="M28" s="56">
        <v>72</v>
      </c>
      <c r="N28" s="56">
        <v>117</v>
      </c>
      <c r="O28" s="1">
        <f t="shared" si="0"/>
        <v>75.790000000000006</v>
      </c>
    </row>
    <row r="29" spans="1:15">
      <c r="A29" s="11">
        <v>1</v>
      </c>
      <c r="B29" s="25">
        <v>1.02</v>
      </c>
      <c r="C29" s="25">
        <v>1.0506</v>
      </c>
      <c r="D29" s="4">
        <f t="shared" ref="D29:D34" si="1">IF(FiltDirty-FiltClean&gt;0,FiltDirty-FiltClean,0)</f>
        <v>3.0599999999999961E-2</v>
      </c>
      <c r="E29" s="57">
        <v>7</v>
      </c>
      <c r="F29" s="59">
        <v>5.2</v>
      </c>
      <c r="G29" s="59">
        <v>15</v>
      </c>
      <c r="H29" s="71"/>
      <c r="I29" s="71"/>
      <c r="J29" s="54" t="s">
        <v>71</v>
      </c>
      <c r="K29" s="54"/>
      <c r="L29" s="56">
        <v>28</v>
      </c>
      <c r="M29" s="56">
        <v>73</v>
      </c>
      <c r="N29" s="56">
        <v>118</v>
      </c>
      <c r="O29" s="1">
        <f t="shared" si="0"/>
        <v>78</v>
      </c>
    </row>
    <row r="30" spans="1:15">
      <c r="A30" s="11">
        <v>2</v>
      </c>
      <c r="B30" s="25">
        <v>1.0243</v>
      </c>
      <c r="C30" s="25">
        <v>1.0256000000000001</v>
      </c>
      <c r="D30" s="4">
        <f t="shared" si="1"/>
        <v>1.3000000000000789E-3</v>
      </c>
      <c r="E30" s="57">
        <v>8</v>
      </c>
      <c r="F30" s="59">
        <v>4.0999999999999996</v>
      </c>
      <c r="G30" s="59">
        <v>16.399999999999999</v>
      </c>
      <c r="H30" s="71"/>
      <c r="I30" s="71"/>
      <c r="J30" s="54" t="s">
        <v>71</v>
      </c>
      <c r="K30" s="54"/>
      <c r="L30" s="56">
        <v>29</v>
      </c>
      <c r="M30" s="56">
        <v>74</v>
      </c>
      <c r="N30" s="56">
        <v>119</v>
      </c>
      <c r="O30" s="1">
        <f t="shared" si="0"/>
        <v>67.239999999999995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4.0999999999999996</v>
      </c>
      <c r="G31" s="59">
        <v>16.399999999999999</v>
      </c>
      <c r="H31" s="71"/>
      <c r="I31" s="71"/>
      <c r="J31" s="54" t="s">
        <v>71</v>
      </c>
      <c r="K31" s="54"/>
      <c r="L31" s="56">
        <v>30</v>
      </c>
      <c r="M31" s="56">
        <v>75</v>
      </c>
      <c r="N31" s="56">
        <v>120</v>
      </c>
      <c r="O31" s="1">
        <f t="shared" si="0"/>
        <v>67.239999999999995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3.6</v>
      </c>
      <c r="G32" s="59">
        <v>15.3</v>
      </c>
      <c r="H32" s="71"/>
      <c r="I32" s="71"/>
      <c r="J32" s="54" t="s">
        <v>71</v>
      </c>
      <c r="K32" s="54"/>
      <c r="L32" s="56">
        <v>31</v>
      </c>
      <c r="M32" s="56">
        <v>76</v>
      </c>
      <c r="N32" s="56">
        <v>121</v>
      </c>
      <c r="O32" s="1">
        <f t="shared" si="0"/>
        <v>55.080000000000005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1.0141</v>
      </c>
      <c r="C35" s="25">
        <v>1.0145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-3.9999999999995595E-4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3.1500000000000083E-2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2016-03-14T16:09:30Z</dcterms:modified>
</cp:coreProperties>
</file>