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  <author>HP User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8" authorId="1">
      <text>
        <r>
          <rPr>
            <b/>
            <sz val="9"/>
            <color indexed="81"/>
            <rFont val="Tahoma"/>
            <charset val="1"/>
          </rPr>
          <t>HP User:</t>
        </r>
        <r>
          <rPr>
            <sz val="9"/>
            <color indexed="81"/>
            <rFont val="Tahoma"/>
            <charset val="1"/>
          </rPr>
          <t xml:space="preserve">
corrected Feb 18/19 NS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<sst xmlns="http://schemas.openxmlformats.org/spreadsheetml/2006/main" count="93" uniqueCount="82">
  <si>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</si>
  <si>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</si>
  <si>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</si>
  <si>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</si>
  <si>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</si>
  <si>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</si>
  <si>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</si>
  <si>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</si>
  <si>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</si>
  <si>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</si>
  <si>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</si>
  <si>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</si>
  <si>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</si>
  <si>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</si>
  <si>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</si>
  <si>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</si>
  <si>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</si>
  <si>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</si>
  <si>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</si>
  <si>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</si>
  <si>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</si>
  <si>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</si>
  <si>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</si>
  <si>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</si>
  <si>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</si>
  <si>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</si>
  <si>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</si>
  <si>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</si>
  <si>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</si>
  <si>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</si>
  <si>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</si>
  <si>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</si>
  <si>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</si>
  <si>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</si>
  <si>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</si>
  <si>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</si>
  <si>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</si>
  <si>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</si>
  <si>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</si>
  <si>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</si>
  <si>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</si>
  <si>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</si>
  <si>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</si>
  <si>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</si>
  <si>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</si>
  <si>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</si>
  <si>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</si>
  <si>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</si>
  <si>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</si>
  <si>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</si>
  <si>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</si>
  <si>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</si>
  <si>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</si>
  <si>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</si>
  <si>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</si>
  <si>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</si>
  <si>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</si>
  <si>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</si>
  <si>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</si>
  <si>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</si>
  <si>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</si>
  <si>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</si>
  <si>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</si>
  <si>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</si>
  <si>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</si>
  <si>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</si>
  <si>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</si>
  <si>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</si>
  <si>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</si>
  <si>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</si>
  <si>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</si>
  <si>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birch</t>
  </si>
  <si>
    <t>wood</t>
  </si>
  <si>
    <t>MHA</t>
  </si>
  <si>
    <t>Revised Feb 18/16</t>
  </si>
  <si>
    <t>MHA1627</t>
  </si>
  <si>
    <t>22hrs</t>
  </si>
  <si>
    <t>clear, still</t>
  </si>
  <si>
    <t>08:27am</t>
  </si>
  <si>
    <t>MHA mod, 25%air restriction</t>
  </si>
  <si>
    <t>baffle, open supports, chimney extension</t>
  </si>
  <si>
    <t>horizontal, side kindling, all birch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</si>
</sst>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6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G8" sqref="G8"/>
    </sheetView>
  </sheetViews>
  <sheetFormatPr defaultColWidth="9.140625"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9.5" outlineLevel="1">
      <c r="A3" s="19" t="s">
        <v>2</v>
      </c>
      <c r="B3" s="18"/>
      <c r="C3" s="45" t="s">
        <v>75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16.254603174603172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73</v>
      </c>
      <c r="H6" s="17" t="s">
        <v>3</v>
      </c>
      <c r="I6" s="18"/>
      <c r="J6" s="53">
        <v>42440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10</v>
      </c>
      <c r="D7" s="20"/>
      <c r="E7" s="2" t="s">
        <v>5</v>
      </c>
      <c r="F7" s="2"/>
      <c r="G7" s="54" t="s">
        <v>76</v>
      </c>
      <c r="H7" s="14" t="s">
        <v>63</v>
      </c>
      <c r="I7" s="2"/>
      <c r="J7" s="52">
        <v>30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222</v>
      </c>
      <c r="H8" s="21" t="s">
        <v>7</v>
      </c>
      <c r="I8" s="95" t="s">
        <v>77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6</v>
      </c>
      <c r="K9"/>
      <c r="L9" s="56">
        <v>8</v>
      </c>
      <c r="M9" s="56">
        <v>53</v>
      </c>
      <c r="N9" s="56">
        <v>98</v>
      </c>
    </row>
    <row r="10" spans="1:17" ht="14.25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334.23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14.12</v>
      </c>
      <c r="D12" s="20"/>
      <c r="E12" s="54">
        <v>334.23</v>
      </c>
      <c r="F12" s="59">
        <v>14.12</v>
      </c>
      <c r="G12" s="71">
        <v>377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3.7699999999999997E-2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0.81534951568702907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3.08259587020649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15.987757575757577</v>
      </c>
      <c r="D16" s="20"/>
      <c r="E16" s="1" t="s">
        <v>10</v>
      </c>
      <c r="G16" s="69" t="s">
        <v>72</v>
      </c>
      <c r="H16" s="63" t="s">
        <v>79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11.9358272</v>
      </c>
      <c r="D17" s="20"/>
      <c r="E17" s="20"/>
      <c r="F17" s="20"/>
      <c r="G17" s="20"/>
      <c r="H17" s="66" t="s">
        <v>80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0.7813017557625026</v>
      </c>
      <c r="D18" s="20"/>
      <c r="E18" s="2" t="s">
        <v>11</v>
      </c>
      <c r="F18" s="2"/>
      <c r="G18" s="77">
        <v>3</v>
      </c>
      <c r="H18" s="66" t="s">
        <v>81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0.36825472034441425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14.206644885778971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5.0100000000000033E-2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98.850443523893091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73.857527914221023</v>
      </c>
      <c r="D23" s="20"/>
      <c r="E23" s="57">
        <v>1</v>
      </c>
      <c r="F23" s="59">
        <v>7</v>
      </c>
      <c r="G23" s="59">
        <v>17.600000000000001</v>
      </c>
      <c r="H23" s="71"/>
      <c r="I23" s="71"/>
      <c r="J23" s="54" t="s">
        <v>71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123.20000000000002</v>
      </c>
    </row>
    <row r="24" spans="1:15">
      <c r="A24" s="28" t="s">
        <v>46</v>
      </c>
      <c r="B24" s="29"/>
      <c r="C24" s="30">
        <f>(Catch/RunLength)*3.04*(DilutionFactor)/(0.4*StackTempFactor)</f>
        <v>0.95969411968544316</v>
      </c>
      <c r="D24" s="20"/>
      <c r="E24" s="57">
        <v>2</v>
      </c>
      <c r="F24" s="59">
        <v>7</v>
      </c>
      <c r="G24" s="59">
        <v>17.399999999999999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121.79999999999998</v>
      </c>
    </row>
    <row r="25" spans="1:15">
      <c r="A25" s="31" t="s">
        <v>47</v>
      </c>
      <c r="B25" s="32"/>
      <c r="C25" s="33">
        <f>59.3*AvCO*DilutionFactor</f>
        <v>6.8914821533923307</v>
      </c>
      <c r="D25" s="20"/>
      <c r="E25" s="57">
        <v>3</v>
      </c>
      <c r="F25" s="59">
        <v>6.6</v>
      </c>
      <c r="G25" s="59">
        <v>16.399999999999999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108.23999999999998</v>
      </c>
    </row>
    <row r="26" spans="1:15">
      <c r="A26" s="34" t="s">
        <v>50</v>
      </c>
      <c r="B26" s="35"/>
      <c r="C26" s="36">
        <f>HTransEffic*CombustEffic/100</f>
        <v>73.008493918990624</v>
      </c>
      <c r="E26" s="57">
        <v>4</v>
      </c>
      <c r="F26" s="59">
        <v>6.6</v>
      </c>
      <c r="G26" s="59">
        <v>16.899999999999999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111.53999999999998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6.4</v>
      </c>
      <c r="G27" s="59">
        <v>16.7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106.88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6.3</v>
      </c>
      <c r="G28" s="59">
        <v>14.4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90.72</v>
      </c>
    </row>
    <row r="29" spans="1:15">
      <c r="A29" s="11">
        <v>1</v>
      </c>
      <c r="B29" s="25">
        <v>1.0154000000000001</v>
      </c>
      <c r="C29" s="25">
        <v>1.0644</v>
      </c>
      <c r="D29" s="4">
        <f t="shared" ref="D29:D34" si="1">IF(FiltDirty-FiltClean&gt;0,FiltDirty-FiltClean,0)</f>
        <v>4.8999999999999932E-2</v>
      </c>
      <c r="E29" s="57">
        <v>7</v>
      </c>
      <c r="F29" s="59">
        <v>5.5</v>
      </c>
      <c r="G29" s="59">
        <v>16.399999999999999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90.199999999999989</v>
      </c>
    </row>
    <row r="30" spans="1:15">
      <c r="A30" s="11">
        <v>2</v>
      </c>
      <c r="B30" s="25">
        <v>1.0205</v>
      </c>
      <c r="C30" s="25">
        <v>1.0217000000000001</v>
      </c>
      <c r="D30" s="4">
        <f t="shared" si="1"/>
        <v>1.2000000000000899E-3</v>
      </c>
      <c r="E30" s="57">
        <v>8</v>
      </c>
      <c r="F30" s="59">
        <v>5.4</v>
      </c>
      <c r="G30" s="59">
        <v>15.2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82.08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5.2</v>
      </c>
      <c r="G31" s="59">
        <v>15.4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80.08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4</v>
      </c>
      <c r="G32" s="59">
        <v>15.7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62.8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/>
      <c r="G33" s="59"/>
      <c r="H33" s="71"/>
      <c r="I33" s="71"/>
      <c r="J33" s="54"/>
      <c r="K33" s="54"/>
      <c r="L33" s="56">
        <v>32</v>
      </c>
      <c r="M33" s="56">
        <v>77</v>
      </c>
      <c r="N33" s="56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/>
      <c r="G34" s="59"/>
      <c r="H34" s="71"/>
      <c r="I34" s="71"/>
      <c r="J34" s="54"/>
      <c r="K34" s="54"/>
      <c r="L34" s="56">
        <v>33</v>
      </c>
      <c r="M34" s="56">
        <v>78</v>
      </c>
      <c r="N34" s="56">
        <v>123</v>
      </c>
      <c r="O34" s="1">
        <f t="shared" si="0"/>
        <v>0</v>
      </c>
    </row>
    <row r="35" spans="1:15">
      <c r="A35" s="12" t="s">
        <v>26</v>
      </c>
      <c r="B35" s="25">
        <v>1.014</v>
      </c>
      <c r="C35" s="25">
        <v>1.0141</v>
      </c>
      <c r="D35" s="4"/>
      <c r="E35" s="57">
        <v>13</v>
      </c>
      <c r="F35" s="59"/>
      <c r="G35" s="59"/>
      <c r="H35" s="71"/>
      <c r="I35" s="71"/>
      <c r="J35" s="54"/>
      <c r="K35" s="54"/>
      <c r="L35" s="56">
        <v>34</v>
      </c>
      <c r="M35" s="56">
        <v>79</v>
      </c>
      <c r="N35" s="56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/>
      <c r="G36" s="59"/>
      <c r="H36" s="71"/>
      <c r="I36" s="71"/>
      <c r="J36" s="54"/>
      <c r="K36" s="54"/>
      <c r="L36" s="56">
        <v>35</v>
      </c>
      <c r="M36" s="56">
        <v>80</v>
      </c>
      <c r="N36" s="56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57">
        <v>15</v>
      </c>
      <c r="L37" s="56">
        <v>36</v>
      </c>
      <c r="M37" s="56">
        <v>81</v>
      </c>
      <c r="N37" s="56">
        <v>126</v>
      </c>
      <c r="O37" s="1">
        <f t="shared" si="0"/>
        <v>0</v>
      </c>
    </row>
    <row r="38" spans="1:15">
      <c r="A38" s="39"/>
      <c r="B38" s="75" t="s">
        <v>29</v>
      </c>
      <c r="C38" s="74"/>
      <c r="D38" s="76">
        <f>SUM(D29:D34)+D37</f>
        <v>5.0100000000000033E-2</v>
      </c>
      <c r="E38" s="57">
        <v>16</v>
      </c>
      <c r="L38" s="56">
        <v>37</v>
      </c>
      <c r="M38" s="56">
        <v>82</v>
      </c>
      <c r="N38" s="56">
        <v>127</v>
      </c>
      <c r="O38" s="1">
        <f t="shared" si="0"/>
        <v>0</v>
      </c>
    </row>
    <row r="39" spans="1:15">
      <c r="A39" s="40"/>
      <c r="B39" s="3"/>
      <c r="C39" s="3"/>
      <c r="D39" s="41"/>
      <c r="E39" s="57">
        <v>17</v>
      </c>
      <c r="L39" s="56">
        <v>38</v>
      </c>
      <c r="M39" s="56">
        <v>83</v>
      </c>
      <c r="N39" s="56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57">
        <v>18</v>
      </c>
      <c r="F40" s="59"/>
      <c r="G40" s="59"/>
      <c r="H40" s="71"/>
      <c r="I40" s="71"/>
      <c r="J40" s="54"/>
      <c r="K40" s="54"/>
      <c r="L40" s="56">
        <v>39</v>
      </c>
      <c r="M40" s="56">
        <v>84</v>
      </c>
      <c r="N40" s="56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57">
        <v>19</v>
      </c>
      <c r="F41" s="59"/>
      <c r="G41" s="59"/>
      <c r="H41" s="71"/>
      <c r="I41" s="71"/>
      <c r="J41" s="54"/>
      <c r="K41" s="54"/>
      <c r="L41" s="56">
        <v>40</v>
      </c>
      <c r="M41" s="56">
        <v>85</v>
      </c>
      <c r="N41" s="56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57">
        <v>20</v>
      </c>
      <c r="F42" s="59"/>
      <c r="G42" s="59"/>
      <c r="H42" s="71"/>
      <c r="I42" s="71"/>
      <c r="J42" s="54"/>
      <c r="K42" s="54"/>
      <c r="L42" s="56">
        <v>41</v>
      </c>
      <c r="M42" s="56">
        <v>86</v>
      </c>
      <c r="N42" s="56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SUM(F23:F36)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2019-02-18T19:56:29Z</dcterms:modified>
</cp:coreProperties>
</file>