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<sst xmlns="http://schemas.openxmlformats.org/spreadsheetml/2006/main" count="93" uniqueCount="83">
  <si>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</si>
  <si>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</si>
  <si>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</si>
  <si>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</si>
  <si>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</si>
  <si>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</si>
  <si>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</si>
  <si>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</si>
  <si>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</si>
  <si>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</si>
  <si>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</si>
  <si>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</si>
  <si>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</si>
  <si>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</si>
  <si>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</si>
  <si>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</si>
  <si>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</si>
  <si>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</si>
  <si>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</si>
  <si>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</si>
  <si>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</si>
  <si>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</si>
  <si>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</si>
  <si>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</si>
  <si>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</si>
  <si>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</si>
  <si>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</si>
  <si>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</si>
  <si>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</si>
  <si>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</si>
  <si>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</si>
  <si>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</si>
  <si>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</si>
  <si>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</si>
  <si>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</si>
  <si>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</si>
  <si>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</si>
  <si>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</si>
  <si>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</si>
  <si>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</si>
  <si>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</si>
  <si>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</si>
  <si>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</si>
  <si>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</si>
  <si>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</si>
  <si>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</si>
  <si>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</si>
  <si>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</si>
  <si>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</si>
  <si>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</si>
  <si>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</si>
  <si>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</si>
  <si>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</si>
  <si>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</si>
  <si>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</si>
  <si>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</si>
  <si>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</si>
  <si>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</si>
  <si>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</si>
  <si>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</si>
  <si>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</si>
  <si>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</si>
  <si>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</si>
  <si>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</si>
  <si>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</si>
  <si>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</si>
  <si>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</si>
  <si>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</si>
  <si>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</si>
  <si>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</si>
  <si>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</si>
  <si>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</si>
  <si>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oak</t>
  </si>
  <si>
    <t>wood</t>
  </si>
  <si>
    <t>MHA</t>
  </si>
  <si>
    <t>Revised Feb 18/16</t>
  </si>
  <si>
    <t>MHA1622</t>
  </si>
  <si>
    <t>cloudy</t>
  </si>
  <si>
    <t>22hrs</t>
  </si>
  <si>
    <t>08:30am</t>
  </si>
  <si>
    <t>MHA mod, 75% air restriction</t>
  </si>
  <si>
    <t>chimney extension removed</t>
  </si>
  <si>
    <t>hardwood mix, side kindling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</si>
</sst>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K13" sqref="K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76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16.191111111111109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74</v>
      </c>
      <c r="H6" s="17" t="s">
        <v>3</v>
      </c>
      <c r="I6" s="18"/>
      <c r="J6" s="53">
        <v>42433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78</v>
      </c>
      <c r="H7" s="14" t="s">
        <v>63</v>
      </c>
      <c r="I7" s="2"/>
      <c r="J7" s="52">
        <v>5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186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365.71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14.59</v>
      </c>
      <c r="D12" s="20"/>
      <c r="E12" s="54">
        <v>365.71</v>
      </c>
      <c r="F12" s="59">
        <v>14.59</v>
      </c>
      <c r="G12" s="71">
        <v>251.4</v>
      </c>
      <c r="H12" s="52"/>
      <c r="I12" s="79" t="s">
        <v>79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2.5139999999999999E-2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0.79965597960936452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3.3122028526148974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15.999878787878787</v>
      </c>
      <c r="D16" s="20"/>
      <c r="E16" s="1" t="s">
        <v>10</v>
      </c>
      <c r="G16" s="69" t="s">
        <v>73</v>
      </c>
      <c r="H16" s="63" t="s">
        <v>80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12.081894400000001</v>
      </c>
      <c r="D17" s="20"/>
      <c r="E17" s="20"/>
      <c r="F17" s="20"/>
      <c r="G17" s="20"/>
      <c r="H17" s="66" t="s">
        <v>81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0.55981310129731332</v>
      </c>
      <c r="D18" s="20"/>
      <c r="E18" s="2" t="s">
        <v>11</v>
      </c>
      <c r="F18" s="2"/>
      <c r="G18" s="77">
        <v>3</v>
      </c>
      <c r="H18" s="66" t="s">
        <v>82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0.19729571086829656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17.083456492094498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2.4500000000000188E-2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99.242891187834388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70.834649107905506</v>
      </c>
      <c r="D23" s="20"/>
      <c r="E23" s="57">
        <v>1</v>
      </c>
      <c r="F23" s="59">
        <v>9.1999999999999993</v>
      </c>
      <c r="G23" s="59">
        <v>18.100000000000001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166.52</v>
      </c>
    </row>
    <row r="24" spans="1:15">
      <c r="A24" s="28" t="s">
        <v>46</v>
      </c>
      <c r="B24" s="29"/>
      <c r="C24" s="30">
        <f>(Catch/RunLength)*3.04*(DilutionFactor)/(0.4*StackTempFactor)</f>
        <v>0.51416457983859098</v>
      </c>
      <c r="D24" s="20"/>
      <c r="E24" s="57">
        <v>2</v>
      </c>
      <c r="F24" s="59">
        <v>7.8</v>
      </c>
      <c r="G24" s="59">
        <v>17.8</v>
      </c>
      <c r="H24" s="71"/>
      <c r="I24" s="71"/>
      <c r="J24" s="54" t="s">
        <v>72</v>
      </c>
      <c r="K24" s="54"/>
      <c r="L24" s="56">
        <v>23</v>
      </c>
      <c r="M24" s="56">
        <v>68</v>
      </c>
      <c r="N24" s="56">
        <v>113</v>
      </c>
      <c r="O24" s="1">
        <f t="shared" si="0"/>
        <v>138.84</v>
      </c>
    </row>
    <row r="25" spans="1:15">
      <c r="A25" s="31" t="s">
        <v>47</v>
      </c>
      <c r="B25" s="32"/>
      <c r="C25" s="33">
        <f>59.3*AvCO*DilutionFactor</f>
        <v>4.9378386370839946</v>
      </c>
      <c r="D25" s="20"/>
      <c r="E25" s="57">
        <v>3</v>
      </c>
      <c r="F25" s="59">
        <v>7.7</v>
      </c>
      <c r="G25" s="59">
        <v>18.7</v>
      </c>
      <c r="H25" s="71"/>
      <c r="I25" s="71"/>
      <c r="J25" s="54" t="s">
        <v>72</v>
      </c>
      <c r="K25" s="54"/>
      <c r="L25" s="56">
        <v>24</v>
      </c>
      <c r="M25" s="56">
        <v>69</v>
      </c>
      <c r="N25" s="56">
        <v>114</v>
      </c>
      <c r="O25" s="1">
        <f t="shared" si="0"/>
        <v>143.99</v>
      </c>
    </row>
    <row r="26" spans="1:15">
      <c r="A26" s="34" t="s">
        <v>50</v>
      </c>
      <c r="B26" s="35"/>
      <c r="C26" s="36">
        <f>HTransEffic*CombustEffic/100</f>
        <v>70.298353737442966</v>
      </c>
      <c r="E26" s="57">
        <v>4</v>
      </c>
      <c r="F26" s="59">
        <v>7.1</v>
      </c>
      <c r="G26" s="59">
        <v>13.3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94.43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6.2</v>
      </c>
      <c r="G27" s="59">
        <v>15.1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93.62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4.7</v>
      </c>
      <c r="G28" s="59">
        <v>15.4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72.38000000000001</v>
      </c>
    </row>
    <row r="29" spans="1:15">
      <c r="A29" s="11">
        <v>1</v>
      </c>
      <c r="B29" s="25">
        <v>1.0145</v>
      </c>
      <c r="C29" s="25">
        <v>1.0383</v>
      </c>
      <c r="D29" s="4">
        <f t="shared" ref="D29:D34" si="1">IF(FiltDirty-FiltClean&gt;0,FiltDirty-FiltClean,0)</f>
        <v>2.3800000000000043E-2</v>
      </c>
      <c r="E29" s="57">
        <v>7</v>
      </c>
      <c r="F29" s="59">
        <v>4.5</v>
      </c>
      <c r="G29" s="59">
        <v>14.4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64.8</v>
      </c>
    </row>
    <row r="30" spans="1:15">
      <c r="A30" s="11">
        <v>2</v>
      </c>
      <c r="B30" s="25">
        <v>1.0124</v>
      </c>
      <c r="C30" s="25">
        <v>1.0133000000000001</v>
      </c>
      <c r="D30" s="4">
        <f t="shared" si="1"/>
        <v>9.0000000000012292E-4</v>
      </c>
      <c r="E30" s="57">
        <v>8</v>
      </c>
      <c r="F30" s="59">
        <v>4.3</v>
      </c>
      <c r="G30" s="59">
        <v>14.3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61.49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4.3</v>
      </c>
      <c r="G31" s="59">
        <v>18.100000000000001</v>
      </c>
      <c r="H31" s="71"/>
      <c r="I31" s="71"/>
      <c r="J31" s="54" t="s">
        <v>72</v>
      </c>
      <c r="K31" s="54"/>
      <c r="L31" s="56">
        <v>30</v>
      </c>
      <c r="M31" s="56">
        <v>75</v>
      </c>
      <c r="N31" s="56">
        <v>120</v>
      </c>
      <c r="O31" s="1">
        <f t="shared" si="0"/>
        <v>77.83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4.2</v>
      </c>
      <c r="G32" s="59">
        <v>14.2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59.64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1.0138</v>
      </c>
      <c r="C35" s="25">
        <v>1.014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-1.9999999999997797E-4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2.4500000000000188E-2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2016-03-05T22:45:36Z</dcterms:modified>
</cp:coreProperties>
</file>