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<sst xmlns="http://schemas.openxmlformats.org/spreadsheetml/2006/main" count="94" uniqueCount="84">
  <si>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</si>
  <si>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</si>
  <si>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</si>
  <si>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</si>
  <si>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</si>
  <si>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</si>
  <si>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</si>
  <si>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</si>
  <si>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</si>
  <si>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</si>
  <si>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</si>
  <si>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</si>
  <si>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</si>
  <si>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</si>
  <si>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</si>
  <si>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</si>
  <si>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</si>
  <si>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</si>
  <si>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</si>
  <si>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</si>
  <si>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</si>
  <si>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</si>
  <si>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</si>
  <si>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</si>
  <si>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</si>
  <si>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</si>
  <si>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</si>
  <si>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</si>
  <si>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</si>
  <si>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</si>
  <si>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</si>
  <si>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</si>
  <si>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</si>
  <si>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</si>
  <si>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</si>
  <si>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</si>
  <si>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</si>
  <si>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</si>
  <si>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</si>
  <si>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</si>
  <si>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</si>
  <si>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</si>
  <si>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</si>
  <si>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</si>
  <si>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</si>
  <si>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</si>
  <si>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</si>
  <si>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</si>
  <si>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</si>
  <si>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</si>
  <si>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</si>
  <si>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</si>
  <si>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</si>
  <si>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</si>
  <si>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</si>
  <si>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</si>
  <si>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</si>
  <si>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</si>
  <si>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</si>
  <si>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</si>
  <si>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</si>
  <si>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</si>
  <si>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</si>
  <si>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</si>
  <si>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</si>
  <si>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</si>
  <si>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</si>
  <si>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</si>
  <si>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</si>
  <si>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</si>
  <si>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</si>
  <si>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</si>
  <si>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</si>
  <si>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</si>
  <si>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</si>
  <si>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</si>
  <si>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MHA1621</t>
  </si>
  <si>
    <t>20hrs</t>
  </si>
  <si>
    <t>clear, still</t>
  </si>
  <si>
    <t>08:54am</t>
  </si>
  <si>
    <t>MHA mod, 75% air restriction</t>
  </si>
  <si>
    <t>firebox chimney extension</t>
  </si>
  <si>
    <t>horizontal, side kindling</t>
  </si>
  <si>
    <t>hardwood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</si>
</sst>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2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17.148888888888887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42432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192</v>
      </c>
      <c r="H8" s="21" t="s">
        <v>7</v>
      </c>
      <c r="I8" s="95" t="s">
        <v>78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340.21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15.31</v>
      </c>
      <c r="D12" s="20"/>
      <c r="E12" s="54">
        <v>340.21</v>
      </c>
      <c r="F12" s="59">
        <v>15.31</v>
      </c>
      <c r="G12" s="71">
        <v>306.3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3.0630000000000001E-2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0.8122972334473324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3.7388193202146702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15.8170303030303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11.963574399999999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0.76991420565170388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0.2111880445508777</v>
      </c>
      <c r="D19" s="20"/>
      <c r="E19" s="1" t="s">
        <v>12</v>
      </c>
      <c r="G19" s="70"/>
      <c r="H19" s="49" t="s">
        <v>83</v>
      </c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17.620925032241963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2.3599999999999843E-2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99.018897749797418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70.415500567758045</v>
      </c>
      <c r="D23" s="20"/>
      <c r="E23" s="57">
        <v>1</v>
      </c>
      <c r="F23" s="59">
        <v>9.3000000000000007</v>
      </c>
      <c r="G23" s="59">
        <v>19.3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179.49</v>
      </c>
    </row>
    <row r="24" spans="1:15">
      <c r="A24" s="28" t="s">
        <v>46</v>
      </c>
      <c r="B24" s="29"/>
      <c r="C24" s="30">
        <f>(Catch/RunLength)*3.04*(DilutionFactor)/(0.4*StackTempFactor)</f>
        <v>0.55036884337501457</v>
      </c>
      <c r="D24" s="20"/>
      <c r="E24" s="57">
        <v>2</v>
      </c>
      <c r="F24" s="59">
        <v>7</v>
      </c>
      <c r="G24" s="59">
        <v>17.899999999999999</v>
      </c>
      <c r="H24" s="71"/>
      <c r="I24" s="71"/>
      <c r="J24" s="54" t="s">
        <v>72</v>
      </c>
      <c r="K24" s="54"/>
      <c r="L24" s="56">
        <v>23</v>
      </c>
      <c r="M24" s="56">
        <v>68</v>
      </c>
      <c r="N24" s="56">
        <v>113</v>
      </c>
      <c r="O24" s="1">
        <f t="shared" si="0"/>
        <v>125.29999999999998</v>
      </c>
    </row>
    <row r="25" spans="1:15">
      <c r="A25" s="31" t="s">
        <v>47</v>
      </c>
      <c r="B25" s="32"/>
      <c r="C25" s="33">
        <f>59.3*AvCO*DilutionFactor</f>
        <v>6.7910381216457987</v>
      </c>
      <c r="D25" s="20"/>
      <c r="E25" s="57">
        <v>3</v>
      </c>
      <c r="F25" s="59">
        <v>6.8</v>
      </c>
      <c r="G25" s="59">
        <v>15.3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104.04</v>
      </c>
    </row>
    <row r="26" spans="1:15">
      <c r="A26" s="34" t="s">
        <v>50</v>
      </c>
      <c r="B26" s="35"/>
      <c r="C26" s="36">
        <f>HTransEffic*CombustEffic/100</f>
        <v>69.724652507196367</v>
      </c>
      <c r="E26" s="57">
        <v>4</v>
      </c>
      <c r="F26" s="59">
        <v>6.3</v>
      </c>
      <c r="G26" s="59">
        <v>15.4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97.02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6.3</v>
      </c>
      <c r="G27" s="59">
        <v>21.1</v>
      </c>
      <c r="H27" s="71"/>
      <c r="I27" s="71"/>
      <c r="J27" s="54" t="s">
        <v>72</v>
      </c>
      <c r="K27" s="54"/>
      <c r="L27" s="56">
        <v>26</v>
      </c>
      <c r="M27" s="56">
        <v>71</v>
      </c>
      <c r="N27" s="56">
        <v>116</v>
      </c>
      <c r="O27" s="1">
        <f t="shared" si="0"/>
        <v>132.93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</v>
      </c>
      <c r="G28" s="59">
        <v>17.899999999999999</v>
      </c>
      <c r="H28" s="71"/>
      <c r="I28" s="71"/>
      <c r="J28" s="54" t="s">
        <v>72</v>
      </c>
      <c r="K28" s="54"/>
      <c r="L28" s="56">
        <v>27</v>
      </c>
      <c r="M28" s="56">
        <v>72</v>
      </c>
      <c r="N28" s="56">
        <v>117</v>
      </c>
      <c r="O28" s="1">
        <f t="shared" si="0"/>
        <v>107.39999999999999</v>
      </c>
    </row>
    <row r="29" spans="1:15">
      <c r="A29" s="11">
        <v>1</v>
      </c>
      <c r="B29" s="25">
        <v>1.0114000000000001</v>
      </c>
      <c r="C29" s="25">
        <v>1.0339</v>
      </c>
      <c r="D29" s="4">
        <f t="shared" ref="D29:D34" si="1">IF(FiltDirty-FiltClean&gt;0,FiltDirty-FiltClean,0)</f>
        <v>2.2499999999999964E-2</v>
      </c>
      <c r="E29" s="57">
        <v>7</v>
      </c>
      <c r="F29" s="59">
        <v>5.0999999999999996</v>
      </c>
      <c r="G29" s="59">
        <v>19.100000000000001</v>
      </c>
      <c r="H29" s="71"/>
      <c r="I29" s="71"/>
      <c r="J29" s="54" t="s">
        <v>72</v>
      </c>
      <c r="K29" s="54"/>
      <c r="L29" s="56">
        <v>28</v>
      </c>
      <c r="M29" s="56">
        <v>73</v>
      </c>
      <c r="N29" s="56">
        <v>118</v>
      </c>
      <c r="O29" s="1">
        <f t="shared" si="0"/>
        <v>97.41</v>
      </c>
    </row>
    <row r="30" spans="1:15">
      <c r="A30" s="11">
        <v>2</v>
      </c>
      <c r="B30" s="25">
        <v>1.0154000000000001</v>
      </c>
      <c r="C30" s="25">
        <v>1.0166999999999999</v>
      </c>
      <c r="D30" s="4">
        <f t="shared" si="1"/>
        <v>1.2999999999998568E-3</v>
      </c>
      <c r="E30" s="57">
        <v>8</v>
      </c>
      <c r="F30" s="59">
        <v>4.8</v>
      </c>
      <c r="G30" s="59">
        <v>14.3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68.64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4.5</v>
      </c>
      <c r="G31" s="59">
        <v>14.9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67.05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3.9</v>
      </c>
      <c r="G32" s="59">
        <v>14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54.6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1.0136000000000001</v>
      </c>
      <c r="C35" s="25">
        <v>1.0138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2.3599999999999843E-2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2016-03-04T02:52:50Z</dcterms:modified>
</cp:coreProperties>
</file>