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<sst xmlns="http://schemas.openxmlformats.org/spreadsheetml/2006/main" count="93" uniqueCount="84">
  <si>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</si>
  <si>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</si>
  <si>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</si>
  <si>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</si>
  <si>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</si>
  <si>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</si>
  <si>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</si>
  <si>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</si>
  <si>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</si>
  <si>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</si>
  <si>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</si>
  <si>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</si>
  <si>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</si>
  <si>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</si>
  <si>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</si>
  <si>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</si>
  <si>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</si>
  <si>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</si>
  <si>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</si>
  <si>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</si>
  <si>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</si>
  <si>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</si>
  <si>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</si>
  <si>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</si>
  <si>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</si>
  <si>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</si>
  <si>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</si>
  <si>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</si>
  <si>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</si>
  <si>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</si>
  <si>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</si>
  <si>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</si>
  <si>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</si>
  <si>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</si>
  <si>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</si>
  <si>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</si>
  <si>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</si>
  <si>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</si>
  <si>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</si>
  <si>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</si>
  <si>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</si>
  <si>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</si>
  <si>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</si>
  <si>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</si>
  <si>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</si>
  <si>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</si>
  <si>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</si>
  <si>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</si>
  <si>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</si>
  <si>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</si>
  <si>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</si>
  <si>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</si>
  <si>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</si>
  <si>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</si>
  <si>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</si>
  <si>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</si>
  <si>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</si>
  <si>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</si>
  <si>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</si>
  <si>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</si>
  <si>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</si>
  <si>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</si>
  <si>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</si>
  <si>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</si>
  <si>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</si>
  <si>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</si>
  <si>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</si>
  <si>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</si>
  <si>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</si>
  <si>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</si>
  <si>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</si>
  <si>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maple</t>
  </si>
  <si>
    <t>birch</t>
  </si>
  <si>
    <t>oak</t>
  </si>
  <si>
    <t>wood</t>
  </si>
  <si>
    <t>24hrs</t>
  </si>
  <si>
    <t>MHA</t>
  </si>
  <si>
    <t>Revised Feb 18/16</t>
  </si>
  <si>
    <t>MHA1616</t>
  </si>
  <si>
    <t>cloudy, windy, light snow</t>
  </si>
  <si>
    <t>10:22am</t>
  </si>
  <si>
    <t>MHA modified, 50% air restriction,</t>
  </si>
  <si>
    <t>firebox chimney extension</t>
  </si>
  <si>
    <t>Hardwood mix, horizontal stack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</si>
</sst>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77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78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16.438412698412694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63.000000000000007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76</v>
      </c>
      <c r="H6" s="17" t="s">
        <v>3</v>
      </c>
      <c r="I6" s="18"/>
      <c r="J6" s="53">
        <v>42425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75</v>
      </c>
      <c r="H7" s="14" t="s">
        <v>63</v>
      </c>
      <c r="I7" s="2"/>
      <c r="J7" s="52">
        <v>28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138</v>
      </c>
      <c r="H8" s="21" t="s">
        <v>7</v>
      </c>
      <c r="I8" s="95" t="s">
        <v>79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6.0000000000000009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1.333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343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13.75</v>
      </c>
      <c r="D12" s="20"/>
      <c r="E12" s="54">
        <v>343</v>
      </c>
      <c r="F12" s="59">
        <v>13.75</v>
      </c>
      <c r="G12" s="71">
        <v>247</v>
      </c>
      <c r="H12" s="52"/>
      <c r="I12" s="79" t="s">
        <v>80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2.47E-2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0.81088485407938315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2.9230769230769234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17.951237809452362</v>
      </c>
      <c r="D16" s="20"/>
      <c r="E16" s="1" t="s">
        <v>10</v>
      </c>
      <c r="G16" s="69" t="s">
        <v>74</v>
      </c>
      <c r="H16" s="63" t="s">
        <v>81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11.976520000000001</v>
      </c>
      <c r="D17" s="20"/>
      <c r="E17" s="20"/>
      <c r="F17" s="20"/>
      <c r="G17" s="20"/>
      <c r="H17" s="66" t="s">
        <v>82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0.4853980813953489</v>
      </c>
      <c r="D18" s="20"/>
      <c r="E18" s="2" t="s">
        <v>11</v>
      </c>
      <c r="F18" s="2"/>
      <c r="G18" s="77">
        <v>3</v>
      </c>
      <c r="H18" s="66" t="s">
        <v>83</v>
      </c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0.24447906784862208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13.918604651162791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3.0999999999999917E-2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99.270122850756039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74.104875348837197</v>
      </c>
      <c r="D23" s="20"/>
      <c r="E23" s="57">
        <v>1</v>
      </c>
      <c r="F23" s="59">
        <v>8.9</v>
      </c>
      <c r="G23" s="59">
        <v>14.6</v>
      </c>
      <c r="H23" s="71"/>
      <c r="I23" s="71"/>
      <c r="J23" s="54" t="s">
        <v>72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129.94</v>
      </c>
    </row>
    <row r="24" spans="1:15">
      <c r="A24" s="28" t="s">
        <v>46</v>
      </c>
      <c r="B24" s="29"/>
      <c r="C24" s="30">
        <f>(Catch/RunLength)*3.04*(DilutionFactor)/(0.4*StackTempFactor)</f>
        <v>0.63712726772671213</v>
      </c>
      <c r="D24" s="20"/>
      <c r="E24" s="57">
        <v>2</v>
      </c>
      <c r="F24" s="59">
        <v>8.9</v>
      </c>
      <c r="G24" s="59">
        <v>18</v>
      </c>
      <c r="H24" s="71"/>
      <c r="I24" s="71"/>
      <c r="J24" s="54" t="s">
        <v>73</v>
      </c>
      <c r="K24" s="54"/>
      <c r="L24" s="56">
        <v>23</v>
      </c>
      <c r="M24" s="56">
        <v>68</v>
      </c>
      <c r="N24" s="56">
        <v>113</v>
      </c>
      <c r="O24" s="1">
        <f t="shared" si="0"/>
        <v>160.20000000000002</v>
      </c>
    </row>
    <row r="25" spans="1:15">
      <c r="A25" s="31" t="s">
        <v>47</v>
      </c>
      <c r="B25" s="32"/>
      <c r="C25" s="33">
        <f>59.3*AvCO*DilutionFactor</f>
        <v>4.28146</v>
      </c>
      <c r="D25" s="20"/>
      <c r="E25" s="57">
        <v>3</v>
      </c>
      <c r="F25" s="59">
        <v>6.8</v>
      </c>
      <c r="G25" s="59">
        <v>16.2</v>
      </c>
      <c r="H25" s="71"/>
      <c r="I25" s="71"/>
      <c r="J25" s="54" t="s">
        <v>72</v>
      </c>
      <c r="K25" s="54"/>
      <c r="L25" s="56">
        <v>24</v>
      </c>
      <c r="M25" s="56">
        <v>69</v>
      </c>
      <c r="N25" s="56">
        <v>114</v>
      </c>
      <c r="O25" s="1">
        <f t="shared" si="0"/>
        <v>110.16</v>
      </c>
    </row>
    <row r="26" spans="1:15">
      <c r="A26" s="34" t="s">
        <v>50</v>
      </c>
      <c r="B26" s="35"/>
      <c r="C26" s="36">
        <f>HTransEffic*CombustEffic/100</f>
        <v>73.564000797190317</v>
      </c>
      <c r="E26" s="57">
        <v>4</v>
      </c>
      <c r="F26" s="59">
        <v>6.3</v>
      </c>
      <c r="G26" s="59">
        <v>16</v>
      </c>
      <c r="H26" s="71"/>
      <c r="I26" s="71"/>
      <c r="J26" s="54" t="s">
        <v>73</v>
      </c>
      <c r="K26" s="54"/>
      <c r="L26" s="56">
        <v>25</v>
      </c>
      <c r="M26" s="56">
        <v>70</v>
      </c>
      <c r="N26" s="56">
        <v>115</v>
      </c>
      <c r="O26" s="1">
        <f t="shared" si="0"/>
        <v>100.8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5.7</v>
      </c>
      <c r="G27" s="59">
        <v>20</v>
      </c>
      <c r="H27" s="71"/>
      <c r="I27" s="71"/>
      <c r="J27" s="54" t="s">
        <v>73</v>
      </c>
      <c r="K27" s="54"/>
      <c r="L27" s="56">
        <v>26</v>
      </c>
      <c r="M27" s="56">
        <v>71</v>
      </c>
      <c r="N27" s="56">
        <v>116</v>
      </c>
      <c r="O27" s="1">
        <f t="shared" si="0"/>
        <v>114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5.5</v>
      </c>
      <c r="G28" s="59">
        <v>16.2</v>
      </c>
      <c r="H28" s="71"/>
      <c r="I28" s="71"/>
      <c r="J28" s="54" t="s">
        <v>72</v>
      </c>
      <c r="K28" s="54"/>
      <c r="L28" s="56">
        <v>27</v>
      </c>
      <c r="M28" s="56">
        <v>72</v>
      </c>
      <c r="N28" s="56">
        <v>117</v>
      </c>
      <c r="O28" s="1">
        <f t="shared" si="0"/>
        <v>89.1</v>
      </c>
    </row>
    <row r="29" spans="1:15">
      <c r="A29" s="11">
        <v>1</v>
      </c>
      <c r="B29" s="25">
        <v>1.0282</v>
      </c>
      <c r="C29" s="25">
        <v>1.0572999999999999</v>
      </c>
      <c r="D29" s="4">
        <f t="shared" ref="D29:D34" si="1">IF(FiltDirty-FiltClean&gt;0,FiltDirty-FiltClean,0)</f>
        <v>2.9099999999999904E-2</v>
      </c>
      <c r="E29" s="57">
        <v>7</v>
      </c>
      <c r="F29" s="59">
        <v>5.2</v>
      </c>
      <c r="G29" s="59">
        <v>17.899999999999999</v>
      </c>
      <c r="H29" s="71"/>
      <c r="I29" s="71"/>
      <c r="J29" s="54" t="s">
        <v>71</v>
      </c>
      <c r="K29" s="54"/>
      <c r="L29" s="56">
        <v>28</v>
      </c>
      <c r="M29" s="56">
        <v>73</v>
      </c>
      <c r="N29" s="56">
        <v>118</v>
      </c>
      <c r="O29" s="1">
        <f t="shared" si="0"/>
        <v>93.08</v>
      </c>
    </row>
    <row r="30" spans="1:15">
      <c r="A30" s="11">
        <v>2</v>
      </c>
      <c r="B30" s="25">
        <v>1.0306</v>
      </c>
      <c r="C30" s="25">
        <v>1.0327</v>
      </c>
      <c r="D30" s="4">
        <f t="shared" si="1"/>
        <v>2.0999999999999908E-3</v>
      </c>
      <c r="E30" s="57">
        <v>8</v>
      </c>
      <c r="F30" s="59">
        <v>4.7</v>
      </c>
      <c r="G30" s="59">
        <v>15.2</v>
      </c>
      <c r="H30" s="71"/>
      <c r="I30" s="71"/>
      <c r="J30" s="54" t="s">
        <v>72</v>
      </c>
      <c r="K30" s="54"/>
      <c r="L30" s="56">
        <v>29</v>
      </c>
      <c r="M30" s="56">
        <v>74</v>
      </c>
      <c r="N30" s="56">
        <v>119</v>
      </c>
      <c r="O30" s="1">
        <f t="shared" si="0"/>
        <v>71.44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4</v>
      </c>
      <c r="G31" s="59">
        <v>14.9</v>
      </c>
      <c r="H31" s="71"/>
      <c r="I31" s="71"/>
      <c r="J31" s="54" t="s">
        <v>72</v>
      </c>
      <c r="K31" s="54"/>
      <c r="L31" s="56">
        <v>30</v>
      </c>
      <c r="M31" s="56">
        <v>75</v>
      </c>
      <c r="N31" s="56">
        <v>120</v>
      </c>
      <c r="O31" s="1">
        <f t="shared" si="0"/>
        <v>59.6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4</v>
      </c>
      <c r="G32" s="59">
        <v>15.2</v>
      </c>
      <c r="H32" s="71"/>
      <c r="I32" s="71"/>
      <c r="J32" s="54" t="s">
        <v>72</v>
      </c>
      <c r="K32" s="54"/>
      <c r="L32" s="56">
        <v>31</v>
      </c>
      <c r="M32" s="56">
        <v>76</v>
      </c>
      <c r="N32" s="56">
        <v>121</v>
      </c>
      <c r="O32" s="1">
        <f t="shared" si="0"/>
        <v>60.8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1.0135000000000001</v>
      </c>
      <c r="C35" s="25">
        <v>1.0137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-1.9999999999997797E-4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3.0999999999999917E-2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60.000000000000007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2016-02-25T18:50:43Z</dcterms:modified>
</cp:coreProperties>
</file>