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  <author>HP User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8" authorId="1">
      <text>
        <r>
          <rPr>
            <b/>
            <sz val="9"/>
            <color indexed="81"/>
            <rFont val="Tahoma"/>
            <charset val="1"/>
          </rPr>
          <t>HP User:</t>
        </r>
        <r>
          <rPr>
            <sz val="9"/>
            <color indexed="81"/>
            <rFont val="Tahoma"/>
            <charset val="1"/>
          </rPr>
          <t xml:space="preserve">
corrected Feb 18/19 NS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<sst xmlns="http://schemas.openxmlformats.org/spreadsheetml/2006/main" count="94" uniqueCount="85">
  <si>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</si>
  <si>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</si>
  <si>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</si>
  <si>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</si>
  <si>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</si>
  <si>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</si>
  <si>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</si>
  <si>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</si>
  <si>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</si>
  <si>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</si>
  <si>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</si>
  <si>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</si>
  <si>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</si>
  <si>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</si>
  <si>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</si>
  <si>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</si>
  <si>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</si>
  <si>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</si>
  <si>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</si>
  <si>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</si>
  <si>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</si>
  <si>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</si>
  <si>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</si>
  <si>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</si>
  <si>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</si>
  <si>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</si>
  <si>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</si>
  <si>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</si>
  <si>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</si>
  <si>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</si>
  <si>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</si>
  <si>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</si>
  <si>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</si>
  <si>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</si>
  <si>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</si>
  <si>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</si>
  <si>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</si>
  <si>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</si>
  <si>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</si>
  <si>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</si>
  <si>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</si>
  <si>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</si>
  <si>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</si>
  <si>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</si>
  <si>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</si>
  <si>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</si>
  <si>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</si>
  <si>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</si>
  <si>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</si>
  <si>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</si>
  <si>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</si>
  <si>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</si>
  <si>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</si>
  <si>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</si>
  <si>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</si>
  <si>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</si>
  <si>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</si>
  <si>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</si>
  <si>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</si>
  <si>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</si>
  <si>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</si>
  <si>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</si>
  <si>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</si>
  <si>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</si>
  <si>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</si>
  <si>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</si>
  <si>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</si>
  <si>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</si>
  <si>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</si>
  <si>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</si>
  <si>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</si>
  <si>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maple</t>
  </si>
  <si>
    <t>birch</t>
  </si>
  <si>
    <t>oak</t>
  </si>
  <si>
    <t>wood</t>
  </si>
  <si>
    <t>MHA</t>
  </si>
  <si>
    <t>Revised Feb 18/16</t>
  </si>
  <si>
    <t>MHA1614</t>
  </si>
  <si>
    <t>20hrs</t>
  </si>
  <si>
    <t>clear, still</t>
  </si>
  <si>
    <t>08:30am</t>
  </si>
  <si>
    <t>MHA modified, 50% air restriction</t>
  </si>
  <si>
    <t>hardwood mix, horizontal stack</t>
  </si>
  <si>
    <t>EST</t>
  </si>
  <si>
    <t>64F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</si>
</sst>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7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1" fontId="14" fillId="0" borderId="0" xfId="3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9" sqref="G9"/>
    </sheetView>
  </sheetViews>
  <sheetFormatPr defaultColWidth="9.140625"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3" t="s">
        <v>68</v>
      </c>
      <c r="B1" s="94"/>
      <c r="C1" s="94"/>
      <c r="D1" s="94"/>
      <c r="E1" s="94"/>
      <c r="F1" s="94"/>
      <c r="G1" s="94"/>
      <c r="H1" s="94"/>
      <c r="I1" s="94"/>
      <c r="J1" s="95"/>
      <c r="K1" s="2"/>
      <c r="L1" s="43" t="s">
        <v>67</v>
      </c>
      <c r="M1" s="18"/>
      <c r="N1" s="44"/>
    </row>
    <row r="2" spans="1:17" outlineLevel="1">
      <c r="A2" s="1" t="s">
        <v>76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9.5" outlineLevel="1">
      <c r="A3" s="19" t="s">
        <v>2</v>
      </c>
      <c r="B3" s="18"/>
      <c r="C3" s="45" t="s">
        <v>77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17.186507936507933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75</v>
      </c>
      <c r="H6" s="17" t="s">
        <v>3</v>
      </c>
      <c r="I6" s="18"/>
      <c r="J6" s="53">
        <v>42423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78</v>
      </c>
      <c r="H7" s="14" t="s">
        <v>63</v>
      </c>
      <c r="I7" s="2"/>
      <c r="J7" s="52">
        <v>0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 t="s">
        <v>84</v>
      </c>
      <c r="H8" s="21" t="s">
        <v>7</v>
      </c>
      <c r="I8" s="96" t="s">
        <v>79</v>
      </c>
      <c r="J8" s="96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4.25" outlineLevel="1">
      <c r="A10" s="80" t="s">
        <v>56</v>
      </c>
      <c r="B10" s="80"/>
      <c r="C10" s="88">
        <v>1.5</v>
      </c>
      <c r="D10" s="20"/>
      <c r="E10" s="90" t="s">
        <v>66</v>
      </c>
      <c r="F10" s="91"/>
      <c r="G10" s="91"/>
      <c r="H10" s="92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344.7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15.37</v>
      </c>
      <c r="D12" s="20"/>
      <c r="E12" s="54">
        <v>344.7</v>
      </c>
      <c r="F12" s="59">
        <v>15.37</v>
      </c>
      <c r="G12" s="71">
        <v>245.9</v>
      </c>
      <c r="H12" s="52"/>
      <c r="I12" s="79" t="s">
        <v>80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2.4590000000000001E-2</v>
      </c>
      <c r="D13" s="20"/>
      <c r="E13" s="60"/>
      <c r="F13" s="89" t="s">
        <v>83</v>
      </c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0.81002786819951345</v>
      </c>
      <c r="D14" s="37"/>
      <c r="E14" s="90" t="s">
        <v>8</v>
      </c>
      <c r="F14" s="91"/>
      <c r="G14" s="91"/>
      <c r="H14" s="91"/>
      <c r="I14" s="91"/>
      <c r="J14" s="92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3.7793851717902354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15.809848484848484</v>
      </c>
      <c r="D16" s="20"/>
      <c r="E16" s="1" t="s">
        <v>10</v>
      </c>
      <c r="G16" s="69" t="s">
        <v>74</v>
      </c>
      <c r="H16" s="63" t="s">
        <v>81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11.984408</v>
      </c>
      <c r="D17" s="20"/>
      <c r="E17" s="20"/>
      <c r="F17" s="20"/>
      <c r="G17" s="20"/>
      <c r="H17" s="66" t="s">
        <v>82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0.62479931015812273</v>
      </c>
      <c r="D18" s="20"/>
      <c r="E18" s="2" t="s">
        <v>11</v>
      </c>
      <c r="F18" s="2"/>
      <c r="G18" s="77">
        <v>3</v>
      </c>
      <c r="H18" s="66"/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0.23221965813599466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18.108089070187983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2.5599999999999845E-2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99.142981031705887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69.907502929812011</v>
      </c>
      <c r="D23" s="20"/>
      <c r="E23" s="57">
        <v>1</v>
      </c>
      <c r="F23" s="59">
        <v>8.6999999999999993</v>
      </c>
      <c r="G23" s="59">
        <v>22.7</v>
      </c>
      <c r="H23" s="71"/>
      <c r="I23" s="71"/>
      <c r="J23" s="54" t="s">
        <v>73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197.48999999999998</v>
      </c>
    </row>
    <row r="24" spans="1:15">
      <c r="A24" s="28" t="s">
        <v>46</v>
      </c>
      <c r="B24" s="29"/>
      <c r="C24" s="30">
        <f>(Catch/RunLength)*3.04*(DilutionFactor)/(0.4*StackTempFactor)</f>
        <v>0.60517850302107701</v>
      </c>
      <c r="D24" s="20"/>
      <c r="E24" s="57">
        <v>2</v>
      </c>
      <c r="F24" s="59">
        <v>8.5</v>
      </c>
      <c r="G24" s="59">
        <v>18.8</v>
      </c>
      <c r="H24" s="71"/>
      <c r="I24" s="71"/>
      <c r="J24" s="54" t="s">
        <v>73</v>
      </c>
      <c r="K24" s="54"/>
      <c r="L24" s="56">
        <v>23</v>
      </c>
      <c r="M24" s="56">
        <v>68</v>
      </c>
      <c r="N24" s="56">
        <v>113</v>
      </c>
      <c r="O24" s="1">
        <f t="shared" si="0"/>
        <v>159.80000000000001</v>
      </c>
    </row>
    <row r="25" spans="1:15">
      <c r="A25" s="31" t="s">
        <v>47</v>
      </c>
      <c r="B25" s="32"/>
      <c r="C25" s="33">
        <f>59.3*AvCO*DilutionFactor</f>
        <v>5.5110503254972878</v>
      </c>
      <c r="D25" s="20"/>
      <c r="E25" s="57">
        <v>3</v>
      </c>
      <c r="F25" s="59">
        <v>7.2</v>
      </c>
      <c r="G25" s="59">
        <v>15.8</v>
      </c>
      <c r="H25" s="71"/>
      <c r="I25" s="71"/>
      <c r="J25" s="54" t="s">
        <v>72</v>
      </c>
      <c r="K25" s="54"/>
      <c r="L25" s="56">
        <v>24</v>
      </c>
      <c r="M25" s="56">
        <v>69</v>
      </c>
      <c r="N25" s="56">
        <v>114</v>
      </c>
      <c r="O25" s="1">
        <f t="shared" si="0"/>
        <v>113.76</v>
      </c>
    </row>
    <row r="26" spans="1:15">
      <c r="A26" s="34" t="s">
        <v>50</v>
      </c>
      <c r="B26" s="35"/>
      <c r="C26" s="36">
        <f>HTransEffic*CombustEffic/100</f>
        <v>69.308382369442768</v>
      </c>
      <c r="E26" s="57">
        <v>4</v>
      </c>
      <c r="F26" s="59">
        <v>6.7</v>
      </c>
      <c r="G26" s="59">
        <v>17.899999999999999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119.92999999999999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</v>
      </c>
      <c r="G27" s="59">
        <v>17.7</v>
      </c>
      <c r="H27" s="71"/>
      <c r="I27" s="71"/>
      <c r="J27" s="54" t="s">
        <v>73</v>
      </c>
      <c r="K27" s="54"/>
      <c r="L27" s="56">
        <v>26</v>
      </c>
      <c r="M27" s="56">
        <v>71</v>
      </c>
      <c r="N27" s="56">
        <v>116</v>
      </c>
      <c r="O27" s="1">
        <f t="shared" si="0"/>
        <v>106.19999999999999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5.7</v>
      </c>
      <c r="G28" s="59">
        <v>13.7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78.09</v>
      </c>
    </row>
    <row r="29" spans="1:15">
      <c r="A29" s="11">
        <v>1</v>
      </c>
      <c r="B29" s="25">
        <v>1.0235000000000001</v>
      </c>
      <c r="C29" s="25">
        <v>1.0479000000000001</v>
      </c>
      <c r="D29" s="4">
        <f t="shared" ref="D29:D34" si="1">IF(FiltDirty-FiltClean&gt;0,FiltDirty-FiltClean,0)</f>
        <v>2.4399999999999977E-2</v>
      </c>
      <c r="E29" s="57">
        <v>7</v>
      </c>
      <c r="F29" s="59">
        <v>5.0999999999999996</v>
      </c>
      <c r="G29" s="59">
        <v>15.3</v>
      </c>
      <c r="H29" s="71"/>
      <c r="I29" s="71"/>
      <c r="J29" s="54" t="s">
        <v>72</v>
      </c>
      <c r="K29" s="54"/>
      <c r="L29" s="56">
        <v>28</v>
      </c>
      <c r="M29" s="56">
        <v>73</v>
      </c>
      <c r="N29" s="56">
        <v>118</v>
      </c>
      <c r="O29" s="1">
        <f t="shared" si="0"/>
        <v>78.03</v>
      </c>
    </row>
    <row r="30" spans="1:15">
      <c r="A30" s="11">
        <v>2</v>
      </c>
      <c r="B30" s="25">
        <v>1.0096000000000001</v>
      </c>
      <c r="C30" s="25">
        <v>1.0106999999999999</v>
      </c>
      <c r="D30" s="4">
        <f t="shared" si="1"/>
        <v>1.0999999999998789E-3</v>
      </c>
      <c r="E30" s="57">
        <v>8</v>
      </c>
      <c r="F30" s="59">
        <v>4.5</v>
      </c>
      <c r="G30" s="59">
        <v>15.4</v>
      </c>
      <c r="H30" s="71"/>
      <c r="I30" s="71"/>
      <c r="J30" s="54" t="s">
        <v>72</v>
      </c>
      <c r="K30" s="54"/>
      <c r="L30" s="56">
        <v>29</v>
      </c>
      <c r="M30" s="56">
        <v>74</v>
      </c>
      <c r="N30" s="56">
        <v>119</v>
      </c>
      <c r="O30" s="1">
        <f t="shared" si="0"/>
        <v>69.3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4.0999999999999996</v>
      </c>
      <c r="G31" s="59">
        <v>15</v>
      </c>
      <c r="H31" s="71"/>
      <c r="I31" s="71"/>
      <c r="J31" s="54" t="s">
        <v>72</v>
      </c>
      <c r="K31" s="54"/>
      <c r="L31" s="56">
        <v>30</v>
      </c>
      <c r="M31" s="56">
        <v>75</v>
      </c>
      <c r="N31" s="56">
        <v>120</v>
      </c>
      <c r="O31" s="1">
        <f t="shared" si="0"/>
        <v>61.499999999999993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3.5</v>
      </c>
      <c r="G32" s="59">
        <v>14.9</v>
      </c>
      <c r="H32" s="71"/>
      <c r="I32" s="71"/>
      <c r="J32" s="54" t="s">
        <v>72</v>
      </c>
      <c r="K32" s="54"/>
      <c r="L32" s="56">
        <v>31</v>
      </c>
      <c r="M32" s="56">
        <v>76</v>
      </c>
      <c r="N32" s="56">
        <v>121</v>
      </c>
      <c r="O32" s="1">
        <f t="shared" si="0"/>
        <v>52.15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1.0133000000000001</v>
      </c>
      <c r="C35" s="25">
        <v>1.0132000000000001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9.9999999999988987E-5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2.5599999999999845E-2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2019-02-18T19:59:14Z</dcterms:modified>
</cp:coreProperties>
</file>