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4519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15" s="1"/>
  <c r="C9"/>
  <c r="C7"/>
  <c r="D29"/>
  <c r="D30"/>
  <c r="D31"/>
  <c r="D32"/>
  <c r="D33"/>
  <c r="D34"/>
  <c r="D37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<sst xmlns="http://schemas.openxmlformats.org/spreadsheetml/2006/main" count="89" uniqueCount="82">
  <si>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</si>
  <si>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</si>
  <si>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</si>
  <si>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</si>
  <si>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</si>
  <si>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</si>
  <si>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</si>
  <si>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</si>
  <si>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</si>
  <si>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</si>
  <si>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</si>
  <si>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</si>
  <si>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</si>
  <si>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</si>
  <si>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</si>
  <si>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</si>
  <si>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</si>
  <si>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</si>
  <si>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</si>
  <si>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</si>
  <si>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</si>
  <si>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</si>
  <si>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</si>
  <si>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</si>
  <si>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</si>
  <si>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</si>
  <si>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</si>
  <si>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</si>
  <si>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</si>
  <si>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</si>
  <si>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</si>
  <si>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</si>
  <si>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</si>
  <si>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</si>
  <si>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</si>
  <si>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</si>
  <si>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</si>
  <si>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</si>
  <si>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</si>
  <si>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</si>
  <si>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</si>
  <si>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</si>
  <si>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</si>
  <si>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</si>
  <si>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</si>
  <si>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</si>
  <si>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</si>
  <si>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</si>
  <si>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</si>
  <si>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</si>
  <si>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</si>
  <si>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</si>
  <si>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</si>
  <si>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</si>
  <si>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</si>
  <si>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</si>
  <si>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</si>
  <si>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</si>
  <si>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</si>
  <si>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</si>
  <si>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</si>
  <si>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</si>
  <si>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</si>
  <si>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</si>
  <si>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</si>
  <si>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</si>
  <si>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</si>
  <si>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</si>
  <si>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</si>
  <si>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</si>
  <si>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</si>
  <si>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</si>
  <si>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</si>
  <si>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</si>
  <si>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Flurries, calm</t>
  </si>
  <si>
    <t>GAS DATA FROM TESTO SPREADSHEET</t>
  </si>
  <si>
    <t>ppm CO</t>
  </si>
  <si>
    <t>Revised Jan 28/09</t>
  </si>
  <si>
    <t>Boiling of Water Loss%</t>
  </si>
  <si>
    <t>HKK-14</t>
  </si>
  <si>
    <t>10F</t>
  </si>
  <si>
    <t>sunny, slight wind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</si>
</sst>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77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HKK-14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39847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10F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f>SUM(PcWt)+WtKindl-UnburnedFuel</f>
        <v>62.300000000000004</v>
      </c>
      <c r="D5" s="29"/>
      <c r="E5" s="2" t="s">
        <v>10</v>
      </c>
      <c r="F5" s="20"/>
      <c r="G5" s="18">
        <f>(StartTime)</f>
        <v>0.45624999999999999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f>COUNT(PcWt)</f>
        <v>6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79</v>
      </c>
      <c r="O7" s="35" t="s">
        <v>5</v>
      </c>
      <c r="P7" s="35"/>
      <c r="Q7" s="66">
        <v>39847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f>AVERAGE(PcWt)</f>
        <v>9.6333333333333346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0.45624999999999999</v>
      </c>
      <c r="O9" s="35" t="s">
        <v>8</v>
      </c>
      <c r="P9" s="35"/>
      <c r="Q9" s="32" t="s">
        <v>80</v>
      </c>
    </row>
    <row r="10" spans="1:21" outlineLevel="1">
      <c r="A10" s="94" t="s">
        <v>70</v>
      </c>
      <c r="B10" s="94"/>
      <c r="C10" s="97">
        <v>1.67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81</v>
      </c>
      <c r="Q10" s="45" t="s">
        <v>74</v>
      </c>
    </row>
    <row r="11" spans="1:21" outlineLevel="1">
      <c r="A11" s="94" t="s">
        <v>71</v>
      </c>
      <c r="B11" s="94"/>
      <c r="C11" s="98">
        <f>AVERAGE(StackTemp)</f>
        <v>350.93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/>
      <c r="Q11" s="29"/>
    </row>
    <row r="12" spans="1:21" outlineLevel="1">
      <c r="A12" s="94" t="s">
        <v>51</v>
      </c>
      <c r="B12" s="94"/>
      <c r="C12" s="97">
        <f>G14</f>
        <v>14.26</v>
      </c>
      <c r="D12" s="29"/>
      <c r="E12" s="23" t="s">
        <v>75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6.0499000000000004E-2</v>
      </c>
      <c r="D13" s="29"/>
      <c r="E13" s="81"/>
      <c r="F13" s="83" t="s">
        <v>18</v>
      </c>
      <c r="G13" s="83" t="s">
        <v>19</v>
      </c>
      <c r="H13" s="83" t="s">
        <v>76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0.80691033434311188</v>
      </c>
      <c r="D14" s="68"/>
      <c r="E14" s="84"/>
      <c r="F14" s="85">
        <v>350.93</v>
      </c>
      <c r="G14" s="104">
        <v>14.26</v>
      </c>
      <c r="H14" s="104">
        <v>604.99</v>
      </c>
      <c r="I14" s="104"/>
      <c r="J14" s="74"/>
      <c r="L14" s="1" t="s">
        <v>20</v>
      </c>
      <c r="N14" s="54" t="s">
        <v>63</v>
      </c>
      <c r="O14" s="89">
        <v>222</v>
      </c>
      <c r="P14" s="44"/>
      <c r="Q14" s="48"/>
    </row>
    <row r="15" spans="1:21">
      <c r="A15" s="94" t="s">
        <v>53</v>
      </c>
      <c r="B15" s="94"/>
      <c r="C15" s="99">
        <f>20.9/(20.9-_AvO2)</f>
        <v>3.1475903614457836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13.565596080566143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78</v>
      </c>
      <c r="B17" s="94"/>
      <c r="C17" s="97">
        <f>(8.05+0.0035*(AvStackTemp-70))+(2.58+0.00114*AvStackTemp)</f>
        <v>12.013315200000001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1.2802278209801419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0.4202915929091226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15.423009771644725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6.1700000000000088E-2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1.0953053633389256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13</v>
      </c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11.292265908132533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10.5</v>
      </c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98.299480586110732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10.199999999999999</v>
      </c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72.563675028355277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9.1999999999999993</v>
      </c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71.329715647066578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7.6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7.3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/>
      <c r="O28" s="34"/>
      <c r="P28" s="34"/>
      <c r="Q28" s="34"/>
      <c r="R28" s="32"/>
    </row>
    <row r="29" spans="1:18">
      <c r="A29" s="14">
        <v>1</v>
      </c>
      <c r="B29" s="45">
        <v>1.0099</v>
      </c>
      <c r="C29" s="45">
        <v>1.0702</v>
      </c>
      <c r="D29" s="5">
        <f t="shared" ref="D29:D34" si="0">IF(FiltDirty-FiltClean&gt;0,FiltDirty-FiltClean,0)</f>
        <v>6.030000000000002E-2</v>
      </c>
      <c r="E29" s="84"/>
      <c r="F29" s="87"/>
      <c r="G29" s="87"/>
      <c r="H29" s="87"/>
      <c r="I29" s="86"/>
      <c r="J29" s="75"/>
      <c r="L29" s="29"/>
      <c r="M29" s="1">
        <v>8</v>
      </c>
      <c r="N29" s="34"/>
      <c r="O29" s="34"/>
      <c r="P29" s="34"/>
      <c r="Q29" s="34"/>
      <c r="R29" s="32"/>
    </row>
    <row r="30" spans="1:18">
      <c r="A30" s="14">
        <v>2</v>
      </c>
      <c r="B30" s="45">
        <v>1.0038</v>
      </c>
      <c r="C30" s="45">
        <v>1.0052000000000001</v>
      </c>
      <c r="D30" s="5">
        <f t="shared" si="0"/>
        <v>1.4000000000000679E-3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6.1700000000000088E-2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2009-02-11T18:13:44Z</dcterms:modified>
</cp:coreProperties>
</file>